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27715"/>
  <workbookPr codeName="ThisWorkbook"/>
  <mc:AlternateContent xmlns:mc="http://schemas.openxmlformats.org/markup-compatibility/2006">
    <mc:Choice Requires="x15">
      <x15ac:absPath xmlns:x15ac="http://schemas.microsoft.com/office/spreadsheetml/2010/11/ac" url="/Users/mac/Desktop/"/>
    </mc:Choice>
  </mc:AlternateContent>
  <bookViews>
    <workbookView xWindow="0" yWindow="0" windowWidth="25600" windowHeight="16000" tabRatio="794" activeTab="1"/>
  </bookViews>
  <sheets>
    <sheet name="Danh sach" sheetId="48" r:id="rId1"/>
    <sheet name="B01" sheetId="1" r:id="rId2"/>
    <sheet name="B02" sheetId="2" r:id="rId3"/>
    <sheet name="B03" sheetId="27" r:id="rId4"/>
    <sheet name="B04" sheetId="28" r:id="rId5"/>
    <sheet name="B05" sheetId="7" r:id="rId6"/>
    <sheet name="B06" sheetId="8" r:id="rId7"/>
    <sheet name="B07" sheetId="35" r:id="rId8"/>
    <sheet name="B08" sheetId="36" r:id="rId9"/>
    <sheet name="B09" sheetId="9" r:id="rId10"/>
    <sheet name="B10" sheetId="10" r:id="rId11"/>
    <sheet name="B11" sheetId="11" r:id="rId12"/>
    <sheet name="B12" sheetId="12" r:id="rId13"/>
    <sheet name="B13" sheetId="13" r:id="rId14"/>
    <sheet name="B14" sheetId="14" r:id="rId15"/>
    <sheet name="B15" sheetId="15" r:id="rId16"/>
    <sheet name="B16" sheetId="16" r:id="rId17"/>
    <sheet name="B17" sheetId="17" r:id="rId18"/>
    <sheet name="B18" sheetId="18" r:id="rId19"/>
    <sheet name="B19" sheetId="19" r:id="rId20"/>
    <sheet name="B20" sheetId="20" r:id="rId21"/>
    <sheet name="B21" sheetId="21" r:id="rId22"/>
    <sheet name="B22" sheetId="32" r:id="rId23"/>
    <sheet name="B23" sheetId="23" r:id="rId24"/>
    <sheet name="B24" sheetId="29" r:id="rId25"/>
    <sheet name="B25" sheetId="40" r:id="rId26"/>
    <sheet name="B26" sheetId="33" r:id="rId27"/>
  </sheets>
  <definedNames>
    <definedName name="_xlnm._FilterDatabase" localSheetId="0" hidden="1">'Danh sach'!$A$2:$D$2</definedName>
    <definedName name="_xlnm.Print_Area" localSheetId="1">'B01'!$A$1:$Y$32</definedName>
    <definedName name="_xlnm.Print_Area" localSheetId="2">'B02'!$A$1:$Y$24</definedName>
    <definedName name="_xlnm.Print_Area" localSheetId="3">'B03'!$A$1:$T$31</definedName>
    <definedName name="_xlnm.Print_Area" localSheetId="4">'B04'!$A$1:$S$22</definedName>
    <definedName name="_xlnm.Print_Area" localSheetId="5">'B05'!$A$1:$W$29</definedName>
    <definedName name="_xlnm.Print_Area" localSheetId="6">'B06'!$A$1:$X$18</definedName>
    <definedName name="_xlnm.Print_Area" localSheetId="7">'B07'!$A$1:$AB$33</definedName>
    <definedName name="_xlnm.Print_Area" localSheetId="8">'B08'!$A$1:$S$22</definedName>
    <definedName name="_xlnm.Print_Area" localSheetId="9">'B09'!$A$1:$V$27</definedName>
    <definedName name="_xlnm.Print_Area" localSheetId="10">'B10'!$A$1:$X$21</definedName>
    <definedName name="_xlnm.Print_Area" localSheetId="11">'B11'!$A$1:$S$31</definedName>
    <definedName name="_xlnm.Print_Area" localSheetId="12">'B12'!$A$1:$Q$24</definedName>
    <definedName name="_xlnm.Print_Area" localSheetId="13">'B13'!$A$1:$P$15</definedName>
    <definedName name="_xlnm.Print_Area" localSheetId="14">'B14'!$A$1:$AA$15</definedName>
    <definedName name="_xlnm.Print_Area" localSheetId="15">'B15'!$A$1:$R$29</definedName>
    <definedName name="_xlnm.Print_Area" localSheetId="16">'B16'!$A$1:$Q$18</definedName>
    <definedName name="_xlnm.Print_Area" localSheetId="17">'B17'!$A$1:$Z$31</definedName>
    <definedName name="_xlnm.Print_Area" localSheetId="18">'B18'!$A$1:$Q$21</definedName>
    <definedName name="_xlnm.Print_Area" localSheetId="19">'B19'!$A$1:$X$36</definedName>
    <definedName name="_xlnm.Print_Area" localSheetId="20">'B20'!$A$1:$U$25</definedName>
    <definedName name="_xlnm.Print_Area" localSheetId="21">'B21'!$A$1:$S$23</definedName>
    <definedName name="_xlnm.Print_Area" localSheetId="22">'B22'!$A$1:$AF$21</definedName>
    <definedName name="_xlnm.Print_Area" localSheetId="23">'B23'!$A$1:$AC$16</definedName>
    <definedName name="_xlnm.Print_Area" localSheetId="24">'B24'!$A$1:$AC$18</definedName>
    <definedName name="_xlnm.Print_Area" localSheetId="25">'B25'!$A$1:$AL$39</definedName>
    <definedName name="_xlnm.Print_Area" localSheetId="26">'B26'!$A$1:$AM$14</definedName>
    <definedName name="_xlnm.Print_Area" localSheetId="0">'Danh sach'!$A$1:$F$28</definedName>
    <definedName name="_xlnm.Print_Titles" localSheetId="0">'Danh sach'!$2:$2</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 i="27" l="1"/>
  <c r="C9" i="27"/>
  <c r="C10" i="27"/>
  <c r="C11" i="27"/>
  <c r="C7" i="27"/>
  <c r="D7" i="27"/>
  <c r="E7" i="27"/>
  <c r="F7" i="27"/>
  <c r="G7" i="27"/>
  <c r="H7" i="27"/>
  <c r="I7" i="27"/>
  <c r="J7" i="27"/>
  <c r="K7" i="27"/>
  <c r="L7" i="27"/>
  <c r="M7" i="27"/>
  <c r="N7" i="27"/>
  <c r="O7" i="27"/>
  <c r="P7" i="27"/>
  <c r="Q7" i="27"/>
  <c r="R7" i="27"/>
  <c r="S7" i="27"/>
  <c r="T7" i="27"/>
  <c r="C13" i="27"/>
  <c r="C14" i="27"/>
  <c r="C15" i="27"/>
  <c r="C16" i="27"/>
  <c r="C17" i="27"/>
  <c r="C18" i="27"/>
  <c r="C12" i="27"/>
  <c r="D12" i="27"/>
  <c r="E12" i="27"/>
  <c r="F12" i="27"/>
  <c r="G12" i="27"/>
  <c r="H12" i="27"/>
  <c r="I12" i="27"/>
  <c r="J12" i="27"/>
  <c r="K12" i="27"/>
  <c r="L12" i="27"/>
  <c r="M12" i="27"/>
  <c r="N12" i="27"/>
  <c r="O12" i="27"/>
  <c r="P12" i="27"/>
  <c r="Q12" i="27"/>
  <c r="R12" i="27"/>
  <c r="S12" i="27"/>
  <c r="T12" i="27"/>
  <c r="C20" i="27"/>
  <c r="C21" i="27"/>
  <c r="C22" i="27"/>
  <c r="C23" i="27"/>
  <c r="C24" i="27"/>
  <c r="C25" i="27"/>
  <c r="C26" i="27"/>
  <c r="C19" i="27"/>
  <c r="D19" i="27"/>
  <c r="E19" i="27"/>
  <c r="F19" i="27"/>
  <c r="G19" i="27"/>
  <c r="H19" i="27"/>
  <c r="I19" i="27"/>
  <c r="J19" i="27"/>
  <c r="K19" i="27"/>
  <c r="L19" i="27"/>
  <c r="M19" i="27"/>
  <c r="N19" i="27"/>
  <c r="O19" i="27"/>
  <c r="P19" i="27"/>
  <c r="Q19" i="27"/>
  <c r="R19" i="27"/>
  <c r="S19" i="27"/>
  <c r="T19" i="27"/>
  <c r="C28" i="27"/>
  <c r="C29" i="27"/>
  <c r="C30" i="27"/>
  <c r="F5" i="48"/>
  <c r="C8" i="13"/>
  <c r="Q8" i="13"/>
  <c r="C9" i="13"/>
  <c r="Q9" i="13"/>
  <c r="C10" i="13"/>
  <c r="Q10" i="13"/>
  <c r="C12" i="13"/>
  <c r="Q12" i="13"/>
  <c r="C13" i="13"/>
  <c r="Q13" i="13"/>
  <c r="C7" i="13"/>
  <c r="Q7" i="13"/>
  <c r="H8" i="23"/>
  <c r="P8" i="23"/>
  <c r="Z8" i="23"/>
  <c r="H9" i="23"/>
  <c r="P9" i="23"/>
  <c r="Z9" i="23"/>
  <c r="H10" i="23"/>
  <c r="P10" i="23"/>
  <c r="Z10" i="23"/>
  <c r="H11" i="23"/>
  <c r="P11" i="23"/>
  <c r="Z11" i="23"/>
  <c r="H12" i="23"/>
  <c r="P12" i="23"/>
  <c r="Z12" i="23"/>
  <c r="H13" i="23"/>
  <c r="P13" i="23"/>
  <c r="Z13" i="23"/>
  <c r="H14" i="23"/>
  <c r="P14" i="23"/>
  <c r="Z14" i="23"/>
  <c r="AH8" i="23"/>
  <c r="AJ10" i="32"/>
  <c r="AJ11" i="32"/>
  <c r="AJ12" i="32"/>
  <c r="AJ13" i="32"/>
  <c r="AJ14" i="32"/>
  <c r="AJ15" i="32"/>
  <c r="AJ16" i="32"/>
  <c r="AJ17" i="32"/>
  <c r="AJ18" i="32"/>
  <c r="AJ19" i="32"/>
  <c r="AJ9" i="32"/>
  <c r="V8" i="21"/>
  <c r="V9" i="21"/>
  <c r="V10" i="21"/>
  <c r="V11" i="21"/>
  <c r="V12" i="21"/>
  <c r="V13" i="21"/>
  <c r="V14" i="21"/>
  <c r="V15" i="21"/>
  <c r="V16" i="21"/>
  <c r="V18" i="21"/>
  <c r="V19" i="21"/>
  <c r="V20" i="21"/>
  <c r="V21" i="21"/>
  <c r="D28" i="20"/>
  <c r="E28" i="20"/>
  <c r="F28" i="20"/>
  <c r="G28" i="20"/>
  <c r="H28" i="20"/>
  <c r="I28" i="20"/>
  <c r="J28" i="20"/>
  <c r="K28" i="20"/>
  <c r="L28" i="20"/>
  <c r="M28" i="20"/>
  <c r="N28" i="20"/>
  <c r="D39" i="19"/>
  <c r="E39" i="19"/>
  <c r="F39" i="19"/>
  <c r="G39" i="19"/>
  <c r="H39" i="19"/>
  <c r="I39" i="19"/>
  <c r="J39" i="19"/>
  <c r="K39" i="19"/>
  <c r="L39" i="19"/>
  <c r="M39" i="19"/>
  <c r="N39" i="19"/>
  <c r="O39" i="19"/>
  <c r="P39" i="19"/>
  <c r="Q39" i="19"/>
  <c r="AA8" i="19"/>
  <c r="AA9" i="19"/>
  <c r="AA10" i="19"/>
  <c r="AA11" i="19"/>
  <c r="AA13" i="19"/>
  <c r="AA14" i="19"/>
  <c r="AA15" i="19"/>
  <c r="AA16" i="19"/>
  <c r="AA17" i="19"/>
  <c r="AA18" i="19"/>
  <c r="AA20" i="19"/>
  <c r="AA21" i="19"/>
  <c r="AA22" i="19"/>
  <c r="AA23" i="19"/>
  <c r="AA24" i="19"/>
  <c r="AA25" i="19"/>
  <c r="AA26" i="19"/>
  <c r="AB8" i="19"/>
  <c r="AB9" i="19"/>
  <c r="AB10" i="19"/>
  <c r="AB11" i="19"/>
  <c r="AB13" i="19"/>
  <c r="AB14" i="19"/>
  <c r="AB15" i="19"/>
  <c r="AB16" i="19"/>
  <c r="AB17" i="19"/>
  <c r="AB18" i="19"/>
  <c r="AB20" i="19"/>
  <c r="AB21" i="19"/>
  <c r="AB22" i="19"/>
  <c r="AB23" i="19"/>
  <c r="AB24" i="19"/>
  <c r="AB25" i="19"/>
  <c r="AB26" i="19"/>
  <c r="W8" i="17"/>
  <c r="W9" i="17"/>
  <c r="AC9" i="17"/>
  <c r="W10" i="17"/>
  <c r="AC10" i="17"/>
  <c r="W11" i="17"/>
  <c r="AC11" i="17"/>
  <c r="W13" i="17"/>
  <c r="W14" i="17"/>
  <c r="AC14" i="17"/>
  <c r="W15" i="17"/>
  <c r="AC15" i="17"/>
  <c r="W16" i="17"/>
  <c r="AC16" i="17"/>
  <c r="W17" i="17"/>
  <c r="AC17" i="17"/>
  <c r="W19" i="17"/>
  <c r="AC19" i="17"/>
  <c r="W20" i="17"/>
  <c r="AC20" i="17"/>
  <c r="W21" i="17"/>
  <c r="W22" i="17"/>
  <c r="AC22" i="17"/>
  <c r="W23" i="17"/>
  <c r="AC23" i="17"/>
  <c r="W24" i="17"/>
  <c r="AC24" i="17"/>
  <c r="W25" i="17"/>
  <c r="AC25" i="17"/>
  <c r="W27" i="17"/>
  <c r="W28" i="17"/>
  <c r="AC28" i="17"/>
  <c r="W29" i="17"/>
  <c r="AC29" i="17"/>
  <c r="W30" i="17"/>
  <c r="AC30" i="17"/>
  <c r="W31" i="17"/>
  <c r="AC31" i="17"/>
  <c r="T7" i="16"/>
  <c r="T8" i="16"/>
  <c r="T9" i="16"/>
  <c r="T10" i="16"/>
  <c r="T11" i="16"/>
  <c r="T12" i="16"/>
  <c r="T13" i="16"/>
  <c r="T14" i="16"/>
  <c r="T15" i="16"/>
  <c r="T16" i="16"/>
  <c r="T6" i="16"/>
  <c r="H7" i="14"/>
  <c r="U7" i="15"/>
  <c r="U8" i="15"/>
  <c r="U9" i="15"/>
  <c r="U10" i="15"/>
  <c r="U12" i="15"/>
  <c r="U13" i="15"/>
  <c r="U14" i="15"/>
  <c r="U15" i="15"/>
  <c r="U16" i="15"/>
  <c r="U17" i="15"/>
  <c r="U18" i="15"/>
  <c r="U19" i="15"/>
  <c r="U20" i="15"/>
  <c r="U21" i="15"/>
  <c r="U23" i="15"/>
  <c r="U24" i="15"/>
  <c r="U25" i="15"/>
  <c r="U26" i="15"/>
  <c r="U27" i="15"/>
  <c r="U28" i="15"/>
  <c r="U29" i="15"/>
  <c r="H13" i="14"/>
  <c r="D14" i="14"/>
  <c r="E14" i="14"/>
  <c r="F14" i="14"/>
  <c r="G14" i="14"/>
  <c r="I14" i="14"/>
  <c r="J14" i="14"/>
  <c r="K14" i="14"/>
  <c r="L14" i="14"/>
  <c r="M14" i="14"/>
  <c r="N14" i="14"/>
  <c r="O14" i="14"/>
  <c r="Q14" i="14"/>
  <c r="R14" i="14"/>
  <c r="S14" i="14"/>
  <c r="T14" i="14"/>
  <c r="U14" i="14"/>
  <c r="V14" i="14"/>
  <c r="W14" i="14"/>
  <c r="X14" i="14"/>
  <c r="Y14" i="14"/>
  <c r="Z14" i="14"/>
  <c r="AA14" i="14"/>
  <c r="C7" i="14"/>
  <c r="C8" i="14"/>
  <c r="H8" i="14"/>
  <c r="C9" i="14"/>
  <c r="H9" i="14"/>
  <c r="C10" i="14"/>
  <c r="H10" i="14"/>
  <c r="C11" i="14"/>
  <c r="H11" i="14"/>
  <c r="C12" i="14"/>
  <c r="H12" i="14"/>
  <c r="C13" i="14"/>
  <c r="C14" i="14"/>
  <c r="H14" i="14"/>
  <c r="P14" i="14"/>
  <c r="F16" i="48"/>
  <c r="AA8" i="10"/>
  <c r="AA9" i="10"/>
  <c r="AA10" i="10"/>
  <c r="AA11" i="10"/>
  <c r="AA12" i="10"/>
  <c r="AA13" i="10"/>
  <c r="AA14" i="10"/>
  <c r="AA15" i="10"/>
  <c r="AA16" i="10"/>
  <c r="AA17" i="10"/>
  <c r="AA18" i="10"/>
  <c r="AA19" i="10"/>
  <c r="AA20" i="10"/>
  <c r="L7" i="9"/>
  <c r="M7" i="9"/>
  <c r="N7" i="9"/>
  <c r="O7" i="9"/>
  <c r="P7" i="9"/>
  <c r="Q7" i="9"/>
  <c r="R7" i="9"/>
  <c r="S7" i="9"/>
  <c r="T7" i="9"/>
  <c r="U7" i="9"/>
  <c r="V7" i="9"/>
  <c r="Y24" i="9"/>
  <c r="W26" i="17"/>
  <c r="AC27" i="17"/>
  <c r="W18" i="17"/>
  <c r="AC21" i="17"/>
  <c r="W12" i="17"/>
  <c r="AC13" i="17"/>
  <c r="AE8" i="35"/>
  <c r="AE9" i="35"/>
  <c r="AE10" i="35"/>
  <c r="AE11" i="35"/>
  <c r="AE13" i="35"/>
  <c r="AE14" i="35"/>
  <c r="AE15" i="35"/>
  <c r="AE16" i="35"/>
  <c r="AE17" i="35"/>
  <c r="AE18" i="35"/>
  <c r="AE20" i="35"/>
  <c r="AE21" i="35"/>
  <c r="AE22" i="35"/>
  <c r="AE23" i="35"/>
  <c r="AE24" i="35"/>
  <c r="AE25" i="35"/>
  <c r="AE26" i="35"/>
  <c r="AE28" i="35"/>
  <c r="AE29" i="35"/>
  <c r="AE30" i="35"/>
  <c r="AE31" i="35"/>
  <c r="AA7" i="8"/>
  <c r="AA8" i="8"/>
  <c r="AA9" i="8"/>
  <c r="AA10" i="8"/>
  <c r="AA11" i="8"/>
  <c r="AA12" i="8"/>
  <c r="AA13" i="8"/>
  <c r="AA14" i="8"/>
  <c r="AA15" i="8"/>
  <c r="AA16" i="8"/>
  <c r="V8" i="27"/>
  <c r="V9" i="27"/>
  <c r="V10" i="27"/>
  <c r="V11" i="27"/>
  <c r="V13" i="27"/>
  <c r="V14" i="27"/>
  <c r="V15" i="27"/>
  <c r="V16" i="27"/>
  <c r="V17" i="27"/>
  <c r="V18" i="27"/>
  <c r="V20" i="27"/>
  <c r="V21" i="27"/>
  <c r="V22" i="27"/>
  <c r="V23" i="27"/>
  <c r="V24" i="27"/>
  <c r="V25" i="27"/>
  <c r="V26" i="27"/>
  <c r="AC8" i="2"/>
  <c r="AC9" i="2"/>
  <c r="AC10" i="2"/>
  <c r="AC11" i="2"/>
  <c r="AC12" i="2"/>
  <c r="AC13" i="2"/>
  <c r="AC14" i="2"/>
  <c r="AC15" i="2"/>
  <c r="AC16" i="2"/>
  <c r="AC17" i="2"/>
  <c r="AC18" i="2"/>
  <c r="D28" i="2"/>
  <c r="E28" i="2"/>
  <c r="F28" i="2"/>
  <c r="G28" i="2"/>
  <c r="H28" i="2"/>
  <c r="I28" i="2"/>
  <c r="J28" i="2"/>
  <c r="K28" i="2"/>
  <c r="L28" i="2"/>
  <c r="M28" i="2"/>
  <c r="N28" i="2"/>
  <c r="O28" i="2"/>
  <c r="P28" i="2"/>
  <c r="Q28" i="2"/>
  <c r="R28" i="2"/>
  <c r="S28" i="2"/>
  <c r="T28" i="2"/>
  <c r="D36" i="1"/>
  <c r="E36" i="1"/>
  <c r="F36" i="1"/>
  <c r="G36" i="1"/>
  <c r="H36" i="1"/>
  <c r="I36" i="1"/>
  <c r="J36" i="1"/>
  <c r="K36" i="1"/>
  <c r="L36" i="1"/>
  <c r="M36" i="1"/>
  <c r="N36" i="1"/>
  <c r="O36" i="1"/>
  <c r="P36" i="1"/>
  <c r="Q36" i="1"/>
  <c r="R36" i="1"/>
  <c r="S36" i="1"/>
  <c r="T36" i="1"/>
  <c r="D27" i="2"/>
  <c r="E27" i="2"/>
  <c r="F27" i="2"/>
  <c r="G27" i="2"/>
  <c r="H27" i="2"/>
  <c r="I27" i="2"/>
  <c r="J27" i="2"/>
  <c r="K27" i="2"/>
  <c r="L27" i="2"/>
  <c r="M27" i="2"/>
  <c r="N27" i="2"/>
  <c r="O27" i="2"/>
  <c r="P27" i="2"/>
  <c r="Q27" i="2"/>
  <c r="R27" i="2"/>
  <c r="S27" i="2"/>
  <c r="T27" i="2"/>
  <c r="AB8" i="2"/>
  <c r="AB9" i="2"/>
  <c r="AB10" i="2"/>
  <c r="AB11" i="2"/>
  <c r="AB12" i="2"/>
  <c r="AB13" i="2"/>
  <c r="AB14" i="2"/>
  <c r="AB15" i="2"/>
  <c r="AB16" i="2"/>
  <c r="AB17" i="2"/>
  <c r="AB18" i="2"/>
  <c r="AC8" i="1"/>
  <c r="AC9" i="1"/>
  <c r="AC10" i="1"/>
  <c r="AC11" i="1"/>
  <c r="AC13" i="1"/>
  <c r="AC14" i="1"/>
  <c r="AC15" i="1"/>
  <c r="AC16" i="1"/>
  <c r="AC17" i="1"/>
  <c r="AC18" i="1"/>
  <c r="AC20" i="1"/>
  <c r="AC21" i="1"/>
  <c r="AC22" i="1"/>
  <c r="AC23" i="1"/>
  <c r="AC24" i="1"/>
  <c r="AC25" i="1"/>
  <c r="AC26" i="1"/>
  <c r="AB8" i="1"/>
  <c r="AB9" i="1"/>
  <c r="AB10" i="1"/>
  <c r="AB11" i="1"/>
  <c r="AB13" i="1"/>
  <c r="AB14" i="1"/>
  <c r="AB15" i="1"/>
  <c r="AB16" i="1"/>
  <c r="AB17" i="1"/>
  <c r="AB18" i="1"/>
  <c r="AB20" i="1"/>
  <c r="AB21" i="1"/>
  <c r="AB22" i="1"/>
  <c r="AB23" i="1"/>
  <c r="AB24" i="1"/>
  <c r="AB25" i="1"/>
  <c r="AB26" i="1"/>
  <c r="Y15" i="20"/>
  <c r="Y14" i="20"/>
  <c r="Y13" i="20"/>
  <c r="Y12" i="20"/>
  <c r="Y11" i="20"/>
  <c r="Y10" i="20"/>
  <c r="Y9" i="20"/>
  <c r="Y8" i="20"/>
  <c r="AM13" i="33"/>
  <c r="C9" i="33"/>
  <c r="C10" i="33"/>
  <c r="C11" i="33"/>
  <c r="C12" i="33"/>
  <c r="C13" i="33"/>
  <c r="D13" i="33"/>
  <c r="E13" i="33"/>
  <c r="F13" i="33"/>
  <c r="G13" i="33"/>
  <c r="H13" i="33"/>
  <c r="I13" i="33"/>
  <c r="J13" i="33"/>
  <c r="K13" i="33"/>
  <c r="L13" i="33"/>
  <c r="M13" i="33"/>
  <c r="N13" i="33"/>
  <c r="O13" i="33"/>
  <c r="P13" i="33"/>
  <c r="Q13" i="33"/>
  <c r="R13" i="33"/>
  <c r="S13" i="33"/>
  <c r="T13" i="33"/>
  <c r="U13" i="33"/>
  <c r="V13" i="33"/>
  <c r="W13" i="33"/>
  <c r="X13" i="33"/>
  <c r="Y13" i="33"/>
  <c r="Z13" i="33"/>
  <c r="AA13" i="33"/>
  <c r="AB13" i="33"/>
  <c r="AC13" i="33"/>
  <c r="AD13" i="33"/>
  <c r="AE13" i="33"/>
  <c r="AF13" i="33"/>
  <c r="AG13" i="33"/>
  <c r="AH13" i="33"/>
  <c r="AI13" i="33"/>
  <c r="AJ13" i="33"/>
  <c r="AK13" i="33"/>
  <c r="AL13" i="33"/>
  <c r="F28" i="48"/>
  <c r="C21" i="10"/>
  <c r="M7" i="1"/>
  <c r="AA6" i="8"/>
  <c r="Z7" i="7"/>
  <c r="Z8" i="7"/>
  <c r="Z9" i="7"/>
  <c r="Z10" i="7"/>
  <c r="Z12" i="7"/>
  <c r="Z13" i="7"/>
  <c r="Z14" i="7"/>
  <c r="Z15" i="7"/>
  <c r="Z16" i="7"/>
  <c r="Z17" i="7"/>
  <c r="Z18" i="7"/>
  <c r="Z19" i="7"/>
  <c r="Z20" i="7"/>
  <c r="Z21" i="7"/>
  <c r="Z23" i="7"/>
  <c r="Z24" i="7"/>
  <c r="Z25" i="7"/>
  <c r="Z26" i="7"/>
  <c r="Z27" i="7"/>
  <c r="Z28" i="7"/>
  <c r="Z29" i="7"/>
  <c r="U8" i="28"/>
  <c r="U9" i="28"/>
  <c r="U10" i="28"/>
  <c r="U11" i="28"/>
  <c r="U12" i="28"/>
  <c r="U13" i="28"/>
  <c r="U14" i="28"/>
  <c r="U15" i="28"/>
  <c r="U16" i="28"/>
  <c r="U17" i="28"/>
  <c r="U18" i="28"/>
  <c r="Q15" i="18"/>
  <c r="P15" i="18"/>
  <c r="O15" i="18"/>
  <c r="N15" i="18"/>
  <c r="M15" i="18"/>
  <c r="L15" i="18"/>
  <c r="K15" i="18"/>
  <c r="J15" i="18"/>
  <c r="I15" i="18"/>
  <c r="H15" i="18"/>
  <c r="G15" i="18"/>
  <c r="F15" i="18"/>
  <c r="E15" i="18"/>
  <c r="D15" i="18"/>
  <c r="C35" i="40"/>
  <c r="C34" i="40"/>
  <c r="C33" i="40"/>
  <c r="C32" i="40"/>
  <c r="C31" i="40"/>
  <c r="C30" i="40"/>
  <c r="AN30" i="40"/>
  <c r="C28" i="40"/>
  <c r="C27" i="40"/>
  <c r="C26" i="40"/>
  <c r="C25" i="40"/>
  <c r="C24" i="40"/>
  <c r="C23" i="40"/>
  <c r="C21" i="40"/>
  <c r="C20" i="40"/>
  <c r="C19" i="40"/>
  <c r="C18" i="40"/>
  <c r="C17" i="40"/>
  <c r="C16" i="40"/>
  <c r="C14" i="40"/>
  <c r="C13" i="40"/>
  <c r="C12" i="40"/>
  <c r="C11" i="40"/>
  <c r="C10" i="40"/>
  <c r="C7" i="18"/>
  <c r="C8" i="18"/>
  <c r="R8" i="18"/>
  <c r="C9" i="18"/>
  <c r="R9" i="18"/>
  <c r="C10" i="18"/>
  <c r="C11" i="18"/>
  <c r="C12" i="18"/>
  <c r="C13" i="18"/>
  <c r="C14" i="18"/>
  <c r="C16" i="18"/>
  <c r="R16" i="18"/>
  <c r="C17" i="18"/>
  <c r="C18" i="18"/>
  <c r="C19" i="18"/>
  <c r="C20" i="18"/>
  <c r="R12" i="18"/>
  <c r="R11" i="18"/>
  <c r="O26" i="17"/>
  <c r="AC8" i="17"/>
  <c r="X26" i="17"/>
  <c r="Y26" i="17"/>
  <c r="Z26" i="17"/>
  <c r="C16" i="17"/>
  <c r="Y23" i="9"/>
  <c r="Y22" i="9"/>
  <c r="Y21" i="9"/>
  <c r="Y20" i="9"/>
  <c r="Y19" i="9"/>
  <c r="Y18" i="9"/>
  <c r="Y17" i="9"/>
  <c r="Y16" i="9"/>
  <c r="Y15" i="9"/>
  <c r="Y14" i="9"/>
  <c r="Y13" i="9"/>
  <c r="Y11" i="9"/>
  <c r="Y10" i="9"/>
  <c r="Y9" i="9"/>
  <c r="Y8" i="9"/>
  <c r="AB7" i="35"/>
  <c r="AA7" i="35"/>
  <c r="Z7" i="35"/>
  <c r="X7" i="35"/>
  <c r="W7" i="35"/>
  <c r="V7" i="35"/>
  <c r="U7" i="35"/>
  <c r="T7" i="35"/>
  <c r="S7" i="35"/>
  <c r="R7" i="35"/>
  <c r="Q7" i="35"/>
  <c r="P7" i="35"/>
  <c r="O7" i="35"/>
  <c r="N7" i="35"/>
  <c r="M7" i="35"/>
  <c r="L7" i="35"/>
  <c r="K7" i="35"/>
  <c r="J7" i="35"/>
  <c r="I7" i="35"/>
  <c r="H7" i="35"/>
  <c r="G7" i="35"/>
  <c r="F7" i="35"/>
  <c r="E7" i="35"/>
  <c r="D7" i="35"/>
  <c r="C8" i="17"/>
  <c r="C9" i="17"/>
  <c r="C10" i="17"/>
  <c r="C11" i="17"/>
  <c r="C7" i="17"/>
  <c r="D7" i="17"/>
  <c r="E7" i="17"/>
  <c r="F7" i="17"/>
  <c r="G7" i="17"/>
  <c r="H7" i="17"/>
  <c r="I7" i="17"/>
  <c r="J7" i="17"/>
  <c r="K7" i="17"/>
  <c r="L7" i="17"/>
  <c r="M7" i="17"/>
  <c r="N7" i="17"/>
  <c r="O7" i="17"/>
  <c r="P7" i="17"/>
  <c r="Q7" i="17"/>
  <c r="R7" i="17"/>
  <c r="S7" i="17"/>
  <c r="T7" i="17"/>
  <c r="U7" i="17"/>
  <c r="V7" i="17"/>
  <c r="W7" i="17"/>
  <c r="X7" i="17"/>
  <c r="Y7" i="17"/>
  <c r="Z7" i="17"/>
  <c r="C13" i="17"/>
  <c r="C14" i="17"/>
  <c r="C15" i="17"/>
  <c r="C17" i="17"/>
  <c r="C12" i="17"/>
  <c r="D12" i="17"/>
  <c r="E12" i="17"/>
  <c r="F12" i="17"/>
  <c r="G12" i="17"/>
  <c r="H12" i="17"/>
  <c r="I12" i="17"/>
  <c r="J12" i="17"/>
  <c r="K12" i="17"/>
  <c r="L12" i="17"/>
  <c r="M12" i="17"/>
  <c r="N12" i="17"/>
  <c r="O12" i="17"/>
  <c r="P12" i="17"/>
  <c r="Q12" i="17"/>
  <c r="R12" i="17"/>
  <c r="S12" i="17"/>
  <c r="T12" i="17"/>
  <c r="U12" i="17"/>
  <c r="V12" i="17"/>
  <c r="X12" i="17"/>
  <c r="Y12" i="17"/>
  <c r="Z12" i="17"/>
  <c r="C19" i="17"/>
  <c r="C20" i="17"/>
  <c r="C21" i="17"/>
  <c r="C22" i="17"/>
  <c r="C23" i="17"/>
  <c r="C24" i="17"/>
  <c r="C25" i="17"/>
  <c r="C18" i="17"/>
  <c r="D18" i="17"/>
  <c r="E18" i="17"/>
  <c r="F18" i="17"/>
  <c r="G18" i="17"/>
  <c r="H18" i="17"/>
  <c r="I18" i="17"/>
  <c r="J18" i="17"/>
  <c r="K18" i="17"/>
  <c r="L18" i="17"/>
  <c r="M18" i="17"/>
  <c r="N18" i="17"/>
  <c r="O18" i="17"/>
  <c r="P18" i="17"/>
  <c r="Q18" i="17"/>
  <c r="R18" i="17"/>
  <c r="S18" i="17"/>
  <c r="T18" i="17"/>
  <c r="U18" i="17"/>
  <c r="V18" i="17"/>
  <c r="X18" i="17"/>
  <c r="Y18" i="17"/>
  <c r="Z18" i="17"/>
  <c r="C27" i="17"/>
  <c r="C28" i="17"/>
  <c r="C29" i="17"/>
  <c r="C30" i="17"/>
  <c r="C31" i="17"/>
  <c r="C26" i="17"/>
  <c r="D26" i="17"/>
  <c r="E26" i="17"/>
  <c r="F26" i="17"/>
  <c r="G26" i="17"/>
  <c r="H26" i="17"/>
  <c r="I26" i="17"/>
  <c r="J26" i="17"/>
  <c r="K26" i="17"/>
  <c r="L26" i="17"/>
  <c r="M26" i="17"/>
  <c r="N26" i="17"/>
  <c r="P26" i="17"/>
  <c r="Q26" i="17"/>
  <c r="R26" i="17"/>
  <c r="S26" i="17"/>
  <c r="T26" i="17"/>
  <c r="U26" i="17"/>
  <c r="V26" i="17"/>
  <c r="F19" i="48"/>
  <c r="AC26" i="17"/>
  <c r="AM32" i="40"/>
  <c r="AN32" i="40"/>
  <c r="AM35" i="40"/>
  <c r="AN35" i="40"/>
  <c r="AM31" i="40"/>
  <c r="AN31" i="40"/>
  <c r="AM30" i="40"/>
  <c r="AM34" i="40"/>
  <c r="AN34" i="40"/>
  <c r="AM33" i="40"/>
  <c r="AN33" i="40"/>
  <c r="AM28" i="40"/>
  <c r="AN28" i="40"/>
  <c r="AM27" i="40"/>
  <c r="AN27" i="40"/>
  <c r="AM26" i="40"/>
  <c r="AN26" i="40"/>
  <c r="AM23" i="40"/>
  <c r="AN23" i="40"/>
  <c r="AM24" i="40"/>
  <c r="AN24" i="40"/>
  <c r="AM25" i="40"/>
  <c r="AN25" i="40"/>
  <c r="AM16" i="40"/>
  <c r="AN16" i="40"/>
  <c r="AM20" i="40"/>
  <c r="AN20" i="40"/>
  <c r="AM21" i="40"/>
  <c r="AN21" i="40"/>
  <c r="AM19" i="40"/>
  <c r="AN19" i="40"/>
  <c r="AM18" i="40"/>
  <c r="AN18" i="40"/>
  <c r="AM17" i="40"/>
  <c r="AN17" i="40"/>
  <c r="AM12" i="40"/>
  <c r="AN12" i="40"/>
  <c r="AM14" i="40"/>
  <c r="AN14" i="40"/>
  <c r="AM10" i="40"/>
  <c r="AN10" i="40"/>
  <c r="AM13" i="40"/>
  <c r="AN13" i="40"/>
  <c r="AM11" i="40"/>
  <c r="AN11" i="40"/>
  <c r="S20" i="18"/>
  <c r="S18" i="18"/>
  <c r="S17" i="18"/>
  <c r="S16" i="18"/>
  <c r="S12" i="18"/>
  <c r="S11" i="18"/>
  <c r="S9" i="18"/>
  <c r="S8" i="18"/>
  <c r="AA16" i="17"/>
  <c r="AB16" i="17"/>
  <c r="AB8" i="14"/>
  <c r="AC8" i="14"/>
  <c r="AB9" i="14"/>
  <c r="AC9" i="14"/>
  <c r="AB10" i="14"/>
  <c r="AC10" i="14"/>
  <c r="AB11" i="14"/>
  <c r="AC11" i="14"/>
  <c r="AC13" i="14"/>
  <c r="AB13" i="14"/>
  <c r="AB7" i="14"/>
  <c r="AC7" i="14"/>
  <c r="AD7" i="14"/>
  <c r="AD8" i="14"/>
  <c r="AD9" i="14"/>
  <c r="AD10" i="14"/>
  <c r="AD11" i="14"/>
  <c r="AB12" i="14"/>
  <c r="AC12" i="14"/>
  <c r="AD12" i="14"/>
  <c r="AD13" i="14"/>
  <c r="E16" i="48"/>
  <c r="R17" i="18"/>
  <c r="R20" i="18"/>
  <c r="R14" i="18"/>
  <c r="S14" i="18"/>
  <c r="R7" i="18"/>
  <c r="S7" i="18"/>
  <c r="R13" i="18"/>
  <c r="S13" i="18"/>
  <c r="R19" i="18"/>
  <c r="S19" i="18"/>
  <c r="R10" i="18"/>
  <c r="S10" i="18"/>
  <c r="R18" i="18"/>
  <c r="Y7" i="35"/>
  <c r="AE7" i="35"/>
  <c r="C15" i="18"/>
  <c r="S15" i="18"/>
  <c r="H35" i="1"/>
  <c r="G35" i="1"/>
  <c r="D35" i="1"/>
  <c r="R20" i="32"/>
  <c r="AB9" i="32"/>
  <c r="AI9" i="32"/>
  <c r="N9" i="32"/>
  <c r="C19" i="32"/>
  <c r="C9" i="32"/>
  <c r="F35" i="1"/>
  <c r="C20" i="1"/>
  <c r="Z20" i="1"/>
  <c r="C21" i="1"/>
  <c r="Z21" i="1"/>
  <c r="C22" i="1"/>
  <c r="Z22" i="1"/>
  <c r="C23" i="1"/>
  <c r="Z23" i="1"/>
  <c r="C24" i="1"/>
  <c r="Z24" i="1"/>
  <c r="C25" i="1"/>
  <c r="Z25" i="1"/>
  <c r="C26" i="1"/>
  <c r="Z26" i="1"/>
  <c r="C30" i="1"/>
  <c r="C31" i="1"/>
  <c r="C32" i="1"/>
  <c r="F19" i="1"/>
  <c r="G12" i="1"/>
  <c r="D7" i="1"/>
  <c r="O7" i="21"/>
  <c r="N7" i="21"/>
  <c r="M7" i="21"/>
  <c r="C9" i="21"/>
  <c r="C8" i="21"/>
  <c r="C35" i="19"/>
  <c r="T9" i="21"/>
  <c r="U9" i="21"/>
  <c r="U8" i="21"/>
  <c r="T8" i="21"/>
  <c r="AC12" i="17"/>
  <c r="Y33" i="17"/>
  <c r="AH9" i="32"/>
  <c r="AG9" i="32"/>
  <c r="AB27" i="17"/>
  <c r="X33" i="17"/>
  <c r="AC18" i="17"/>
  <c r="AC7" i="17"/>
  <c r="AA11" i="17"/>
  <c r="AB11" i="17"/>
  <c r="AA9" i="17"/>
  <c r="AB9" i="17"/>
  <c r="AA10" i="17"/>
  <c r="AB10" i="17"/>
  <c r="AB8" i="17"/>
  <c r="C36" i="1"/>
  <c r="AA26" i="1"/>
  <c r="AA23" i="1"/>
  <c r="AA25" i="1"/>
  <c r="AA22" i="1"/>
  <c r="AA21" i="1"/>
  <c r="AA24" i="1"/>
  <c r="AA20" i="1"/>
  <c r="AA27" i="17"/>
  <c r="G33" i="17"/>
  <c r="P33" i="17"/>
  <c r="Z33" i="17"/>
  <c r="N33" i="17"/>
  <c r="F33" i="17"/>
  <c r="M33" i="17"/>
  <c r="E33" i="17"/>
  <c r="V33" i="17"/>
  <c r="L33" i="17"/>
  <c r="R33" i="17"/>
  <c r="U33" i="17"/>
  <c r="K33" i="17"/>
  <c r="D33" i="17"/>
  <c r="T33" i="17"/>
  <c r="J33" i="17"/>
  <c r="AA8" i="17"/>
  <c r="S33" i="17"/>
  <c r="I33" i="17"/>
  <c r="W33" i="17"/>
  <c r="O33" i="17"/>
  <c r="Q33" i="17"/>
  <c r="H33" i="17"/>
  <c r="C19" i="1"/>
  <c r="C20" i="12"/>
  <c r="R20" i="12"/>
  <c r="C28" i="11"/>
  <c r="T28" i="11"/>
  <c r="Q7" i="11"/>
  <c r="Q12" i="11"/>
  <c r="Q19" i="11"/>
  <c r="C20" i="28"/>
  <c r="Q7" i="28"/>
  <c r="AA7" i="17"/>
  <c r="AB7" i="17"/>
  <c r="C34" i="11"/>
  <c r="C24" i="28"/>
  <c r="Q32" i="11"/>
  <c r="C34" i="27"/>
  <c r="R32" i="27"/>
  <c r="P17" i="16"/>
  <c r="P9" i="40"/>
  <c r="P15" i="40"/>
  <c r="P22" i="40"/>
  <c r="P29" i="40"/>
  <c r="O6" i="18"/>
  <c r="P6" i="18"/>
  <c r="Q6" i="18"/>
  <c r="Q22" i="18"/>
  <c r="O22" i="18"/>
  <c r="P22" i="18"/>
  <c r="P36" i="40"/>
  <c r="I27" i="20"/>
  <c r="J27" i="20"/>
  <c r="K27" i="20"/>
  <c r="L27" i="20"/>
  <c r="M27" i="20"/>
  <c r="N27" i="20"/>
  <c r="H38" i="19"/>
  <c r="I38" i="19"/>
  <c r="J38" i="19"/>
  <c r="K38" i="19"/>
  <c r="L38" i="19"/>
  <c r="M38" i="19"/>
  <c r="N38" i="19"/>
  <c r="O38" i="19"/>
  <c r="P38" i="19"/>
  <c r="Q38" i="19"/>
  <c r="D12" i="1"/>
  <c r="H27" i="20"/>
  <c r="C14" i="23"/>
  <c r="C13" i="23"/>
  <c r="C12" i="23"/>
  <c r="C11" i="23"/>
  <c r="C10" i="23"/>
  <c r="C9" i="23"/>
  <c r="C8" i="23"/>
  <c r="G15" i="23"/>
  <c r="F15" i="23"/>
  <c r="E15" i="23"/>
  <c r="D15" i="23"/>
  <c r="O18" i="36"/>
  <c r="P18" i="36"/>
  <c r="M35" i="1"/>
  <c r="N35" i="1"/>
  <c r="O35" i="1"/>
  <c r="P35" i="1"/>
  <c r="Q35" i="1"/>
  <c r="R35" i="1"/>
  <c r="S35" i="1"/>
  <c r="T35" i="1"/>
  <c r="N15" i="13"/>
  <c r="O15" i="13"/>
  <c r="I12" i="35"/>
  <c r="I19" i="35"/>
  <c r="I27" i="35"/>
  <c r="I34" i="35"/>
  <c r="M15" i="13"/>
  <c r="I17" i="16"/>
  <c r="AL29" i="40"/>
  <c r="AK29" i="40"/>
  <c r="AJ29" i="40"/>
  <c r="AI29" i="40"/>
  <c r="AH29" i="40"/>
  <c r="AG29" i="40"/>
  <c r="AF29" i="40"/>
  <c r="AE29" i="40"/>
  <c r="AD29" i="40"/>
  <c r="AC29" i="40"/>
  <c r="AB29" i="40"/>
  <c r="AA29" i="40"/>
  <c r="Z29" i="40"/>
  <c r="Y29" i="40"/>
  <c r="X29" i="40"/>
  <c r="W29" i="40"/>
  <c r="V29" i="40"/>
  <c r="U29" i="40"/>
  <c r="T29" i="40"/>
  <c r="S29" i="40"/>
  <c r="R29" i="40"/>
  <c r="Q29" i="40"/>
  <c r="O29" i="40"/>
  <c r="N29" i="40"/>
  <c r="M29" i="40"/>
  <c r="L29" i="40"/>
  <c r="K29" i="40"/>
  <c r="J29" i="40"/>
  <c r="I29" i="40"/>
  <c r="H29" i="40"/>
  <c r="G29" i="40"/>
  <c r="F29" i="40"/>
  <c r="E29" i="40"/>
  <c r="D29" i="40"/>
  <c r="AL22" i="40"/>
  <c r="AK22" i="40"/>
  <c r="AJ22" i="40"/>
  <c r="AI22" i="40"/>
  <c r="AH22" i="40"/>
  <c r="AG22" i="40"/>
  <c r="AF22" i="40"/>
  <c r="AE22" i="40"/>
  <c r="AD22" i="40"/>
  <c r="AC22" i="40"/>
  <c r="AB22" i="40"/>
  <c r="AA22" i="40"/>
  <c r="Z22" i="40"/>
  <c r="Y22" i="40"/>
  <c r="X22" i="40"/>
  <c r="W22" i="40"/>
  <c r="V22" i="40"/>
  <c r="U22" i="40"/>
  <c r="T22" i="40"/>
  <c r="S22" i="40"/>
  <c r="R22" i="40"/>
  <c r="Q22" i="40"/>
  <c r="O22" i="40"/>
  <c r="N22" i="40"/>
  <c r="M22" i="40"/>
  <c r="L22" i="40"/>
  <c r="K22" i="40"/>
  <c r="J22" i="40"/>
  <c r="I22" i="40"/>
  <c r="H22" i="40"/>
  <c r="G22" i="40"/>
  <c r="F22" i="40"/>
  <c r="E22" i="40"/>
  <c r="D22" i="40"/>
  <c r="AL15" i="40"/>
  <c r="AK15" i="40"/>
  <c r="AJ15" i="40"/>
  <c r="AI15" i="40"/>
  <c r="AH15" i="40"/>
  <c r="AG15" i="40"/>
  <c r="AF15" i="40"/>
  <c r="AE15" i="40"/>
  <c r="AD15" i="40"/>
  <c r="AC15" i="40"/>
  <c r="AB15" i="40"/>
  <c r="AA15" i="40"/>
  <c r="Z15" i="40"/>
  <c r="Y15" i="40"/>
  <c r="X15" i="40"/>
  <c r="W15" i="40"/>
  <c r="V15" i="40"/>
  <c r="U15" i="40"/>
  <c r="T15" i="40"/>
  <c r="S15" i="40"/>
  <c r="R15" i="40"/>
  <c r="Q15" i="40"/>
  <c r="O15" i="40"/>
  <c r="N15" i="40"/>
  <c r="M15" i="40"/>
  <c r="L15" i="40"/>
  <c r="K15" i="40"/>
  <c r="J15" i="40"/>
  <c r="I15" i="40"/>
  <c r="H15" i="40"/>
  <c r="G15" i="40"/>
  <c r="F15" i="40"/>
  <c r="E15" i="40"/>
  <c r="D15" i="40"/>
  <c r="AL9" i="40"/>
  <c r="AK9" i="40"/>
  <c r="AJ9" i="40"/>
  <c r="AI9" i="40"/>
  <c r="AH9" i="40"/>
  <c r="AG9" i="40"/>
  <c r="AF9" i="40"/>
  <c r="AE9" i="40"/>
  <c r="AD9" i="40"/>
  <c r="AC9" i="40"/>
  <c r="AB9" i="40"/>
  <c r="AA9" i="40"/>
  <c r="Z9" i="40"/>
  <c r="Y9" i="40"/>
  <c r="X9" i="40"/>
  <c r="W9" i="40"/>
  <c r="V9" i="40"/>
  <c r="U9" i="40"/>
  <c r="T9" i="40"/>
  <c r="S9" i="40"/>
  <c r="R9" i="40"/>
  <c r="Q9" i="40"/>
  <c r="O9" i="40"/>
  <c r="N9" i="40"/>
  <c r="M9" i="40"/>
  <c r="L9" i="40"/>
  <c r="K9" i="40"/>
  <c r="J9" i="40"/>
  <c r="I9" i="40"/>
  <c r="H9" i="40"/>
  <c r="G9" i="40"/>
  <c r="F9" i="40"/>
  <c r="E9" i="40"/>
  <c r="D9" i="40"/>
  <c r="C9" i="40"/>
  <c r="C15" i="40"/>
  <c r="C22" i="40"/>
  <c r="C29" i="40"/>
  <c r="C36" i="40"/>
  <c r="D36" i="40"/>
  <c r="E36" i="40"/>
  <c r="F36" i="40"/>
  <c r="G36" i="40"/>
  <c r="H36" i="40"/>
  <c r="I36" i="40"/>
  <c r="J36" i="40"/>
  <c r="K36" i="40"/>
  <c r="L36" i="40"/>
  <c r="M36" i="40"/>
  <c r="N36" i="40"/>
  <c r="O36" i="40"/>
  <c r="Q36" i="40"/>
  <c r="R36" i="40"/>
  <c r="S36" i="40"/>
  <c r="T36" i="40"/>
  <c r="U36" i="40"/>
  <c r="V36" i="40"/>
  <c r="W36" i="40"/>
  <c r="X36" i="40"/>
  <c r="Y36" i="40"/>
  <c r="Z36" i="40"/>
  <c r="AA36" i="40"/>
  <c r="AB36" i="40"/>
  <c r="AC36" i="40"/>
  <c r="AD36" i="40"/>
  <c r="AE36" i="40"/>
  <c r="AF36" i="40"/>
  <c r="AG36" i="40"/>
  <c r="AH36" i="40"/>
  <c r="AI36" i="40"/>
  <c r="AJ36" i="40"/>
  <c r="AK36" i="40"/>
  <c r="AL36" i="40"/>
  <c r="F27" i="48"/>
  <c r="AM29" i="40"/>
  <c r="AM9" i="40"/>
  <c r="AM15" i="40"/>
  <c r="AM22" i="40"/>
  <c r="AN29" i="40"/>
  <c r="AN22" i="40"/>
  <c r="AN15" i="40"/>
  <c r="AN9" i="40"/>
  <c r="AM36" i="40"/>
  <c r="AN36" i="40"/>
  <c r="E27" i="48"/>
  <c r="C19" i="10"/>
  <c r="K7" i="10"/>
  <c r="K23" i="10"/>
  <c r="Z19" i="10"/>
  <c r="Y19" i="10"/>
  <c r="AF9" i="23"/>
  <c r="AF10" i="23"/>
  <c r="AF11" i="23"/>
  <c r="AF12" i="23"/>
  <c r="AF13" i="23"/>
  <c r="AF14" i="23"/>
  <c r="AG8" i="23"/>
  <c r="AF8" i="23"/>
  <c r="AB15" i="23"/>
  <c r="AD20" i="32"/>
  <c r="AB19" i="32"/>
  <c r="AB18" i="32"/>
  <c r="AI18" i="32"/>
  <c r="AB17" i="32"/>
  <c r="AI17" i="32"/>
  <c r="AB16" i="32"/>
  <c r="AI16" i="32"/>
  <c r="AB15" i="32"/>
  <c r="AI15" i="32"/>
  <c r="AB14" i="32"/>
  <c r="AI14" i="32"/>
  <c r="AB13" i="32"/>
  <c r="AI13" i="32"/>
  <c r="AB12" i="32"/>
  <c r="AI12" i="32"/>
  <c r="AB11" i="32"/>
  <c r="AI11" i="32"/>
  <c r="AB10" i="32"/>
  <c r="AI10" i="32"/>
  <c r="N19" i="32"/>
  <c r="N18" i="32"/>
  <c r="N17" i="32"/>
  <c r="N16" i="32"/>
  <c r="N15" i="32"/>
  <c r="N14" i="32"/>
  <c r="N13" i="32"/>
  <c r="N12" i="32"/>
  <c r="N11" i="32"/>
  <c r="N10" i="32"/>
  <c r="C22" i="21"/>
  <c r="C24" i="20"/>
  <c r="V24" i="20"/>
  <c r="C23" i="20"/>
  <c r="V23" i="20"/>
  <c r="C22" i="20"/>
  <c r="C21" i="20"/>
  <c r="V21" i="20"/>
  <c r="C18" i="20"/>
  <c r="V18" i="20"/>
  <c r="C17" i="20"/>
  <c r="V17" i="20"/>
  <c r="G38" i="19"/>
  <c r="F38" i="19"/>
  <c r="E38" i="19"/>
  <c r="D38" i="19"/>
  <c r="C29" i="19"/>
  <c r="N15" i="23"/>
  <c r="O15" i="23"/>
  <c r="P20" i="32"/>
  <c r="W11" i="7"/>
  <c r="V11" i="7"/>
  <c r="T11" i="7"/>
  <c r="S11" i="7"/>
  <c r="R11" i="7"/>
  <c r="Q11" i="7"/>
  <c r="P11" i="7"/>
  <c r="O11" i="7"/>
  <c r="N11" i="7"/>
  <c r="M11" i="7"/>
  <c r="L11" i="7"/>
  <c r="K11" i="7"/>
  <c r="J11" i="7"/>
  <c r="I11" i="7"/>
  <c r="H11" i="7"/>
  <c r="G11" i="7"/>
  <c r="F11" i="7"/>
  <c r="E11" i="7"/>
  <c r="D11" i="7"/>
  <c r="R11" i="15"/>
  <c r="Q11" i="15"/>
  <c r="U11" i="15"/>
  <c r="O11" i="15"/>
  <c r="N11" i="15"/>
  <c r="M11" i="15"/>
  <c r="L11" i="15"/>
  <c r="K11" i="15"/>
  <c r="J11" i="15"/>
  <c r="I11" i="15"/>
  <c r="H11" i="15"/>
  <c r="G11" i="15"/>
  <c r="F11" i="15"/>
  <c r="E11" i="15"/>
  <c r="D11" i="15"/>
  <c r="V15" i="29"/>
  <c r="V16" i="29"/>
  <c r="O20" i="32"/>
  <c r="Q20" i="32"/>
  <c r="C15" i="21"/>
  <c r="X9" i="20"/>
  <c r="X10" i="20"/>
  <c r="X11" i="20"/>
  <c r="X12" i="20"/>
  <c r="X13" i="20"/>
  <c r="X14" i="20"/>
  <c r="X15" i="20"/>
  <c r="X8" i="20"/>
  <c r="G27" i="20"/>
  <c r="F27" i="20"/>
  <c r="E27" i="20"/>
  <c r="D27" i="20"/>
  <c r="C28" i="19"/>
  <c r="P7" i="20"/>
  <c r="U7" i="20"/>
  <c r="T7" i="20"/>
  <c r="S7" i="20"/>
  <c r="O7" i="20"/>
  <c r="N7" i="20"/>
  <c r="M7" i="20"/>
  <c r="L7" i="20"/>
  <c r="K7" i="20"/>
  <c r="J7" i="20"/>
  <c r="I7" i="20"/>
  <c r="H7" i="20"/>
  <c r="H29" i="20"/>
  <c r="G7" i="20"/>
  <c r="G29" i="20"/>
  <c r="F7" i="20"/>
  <c r="E7" i="20"/>
  <c r="D7" i="20"/>
  <c r="C32" i="19"/>
  <c r="C17" i="19"/>
  <c r="C24" i="19"/>
  <c r="S7" i="19"/>
  <c r="U7" i="19"/>
  <c r="V7" i="19"/>
  <c r="W7" i="19"/>
  <c r="X7" i="19"/>
  <c r="S12" i="19"/>
  <c r="U12" i="19"/>
  <c r="V12" i="19"/>
  <c r="W12" i="19"/>
  <c r="X12" i="19"/>
  <c r="S19" i="19"/>
  <c r="U19" i="19"/>
  <c r="V19" i="19"/>
  <c r="W19" i="19"/>
  <c r="X19" i="19"/>
  <c r="H6" i="18"/>
  <c r="N6" i="18"/>
  <c r="M6" i="18"/>
  <c r="L6" i="18"/>
  <c r="K6" i="18"/>
  <c r="J6" i="18"/>
  <c r="I6" i="18"/>
  <c r="C6" i="18"/>
  <c r="D6" i="18"/>
  <c r="E6" i="18"/>
  <c r="F6" i="18"/>
  <c r="G6" i="18"/>
  <c r="F20" i="48"/>
  <c r="C27" i="15"/>
  <c r="C20" i="15"/>
  <c r="I15" i="13"/>
  <c r="J15" i="13"/>
  <c r="K15" i="13"/>
  <c r="L15" i="13"/>
  <c r="P15" i="13"/>
  <c r="P7" i="12"/>
  <c r="Q7" i="12"/>
  <c r="C24" i="11"/>
  <c r="C17" i="11"/>
  <c r="R7" i="11"/>
  <c r="S7" i="11"/>
  <c r="R12" i="11"/>
  <c r="S12" i="11"/>
  <c r="R19" i="11"/>
  <c r="S19" i="11"/>
  <c r="R7" i="10"/>
  <c r="O6" i="36"/>
  <c r="P6" i="36"/>
  <c r="S18" i="36"/>
  <c r="C7" i="36"/>
  <c r="C8" i="36"/>
  <c r="C9" i="36"/>
  <c r="C10" i="36"/>
  <c r="C11" i="36"/>
  <c r="C12" i="36"/>
  <c r="C13" i="36"/>
  <c r="C14" i="36"/>
  <c r="C15" i="36"/>
  <c r="C16" i="36"/>
  <c r="C17" i="36"/>
  <c r="C6" i="36"/>
  <c r="D6" i="36"/>
  <c r="E6" i="36"/>
  <c r="F6" i="36"/>
  <c r="G6" i="36"/>
  <c r="H6" i="36"/>
  <c r="I6" i="36"/>
  <c r="J6" i="36"/>
  <c r="K6" i="36"/>
  <c r="L6" i="36"/>
  <c r="M6" i="36"/>
  <c r="N6" i="36"/>
  <c r="Q6" i="36"/>
  <c r="R6" i="36"/>
  <c r="S6" i="36"/>
  <c r="C19" i="36"/>
  <c r="C20" i="36"/>
  <c r="C21" i="36"/>
  <c r="C22" i="36"/>
  <c r="C18" i="36"/>
  <c r="D18" i="36"/>
  <c r="E18" i="36"/>
  <c r="F18" i="36"/>
  <c r="G18" i="36"/>
  <c r="H18" i="36"/>
  <c r="I18" i="36"/>
  <c r="J18" i="36"/>
  <c r="K18" i="36"/>
  <c r="L18" i="36"/>
  <c r="M18" i="36"/>
  <c r="N18" i="36"/>
  <c r="Q18" i="36"/>
  <c r="R18" i="36"/>
  <c r="F10" i="48"/>
  <c r="T17" i="8"/>
  <c r="N17" i="8"/>
  <c r="O17" i="8"/>
  <c r="P17" i="8"/>
  <c r="Q17" i="8"/>
  <c r="R17" i="8"/>
  <c r="S17" i="8"/>
  <c r="N6" i="7"/>
  <c r="N22" i="7"/>
  <c r="C20" i="7"/>
  <c r="X20" i="7"/>
  <c r="C30" i="35"/>
  <c r="AB27" i="35"/>
  <c r="AA27" i="35"/>
  <c r="Z27" i="35"/>
  <c r="Y27" i="35"/>
  <c r="X27" i="35"/>
  <c r="W27" i="35"/>
  <c r="V27" i="35"/>
  <c r="U27" i="35"/>
  <c r="T27" i="35"/>
  <c r="S27" i="35"/>
  <c r="R27" i="35"/>
  <c r="Q27" i="35"/>
  <c r="P27" i="35"/>
  <c r="O27" i="35"/>
  <c r="N27" i="35"/>
  <c r="M27" i="35"/>
  <c r="L27" i="35"/>
  <c r="K27" i="35"/>
  <c r="J27" i="35"/>
  <c r="H27" i="35"/>
  <c r="G27" i="35"/>
  <c r="F27" i="35"/>
  <c r="E27" i="35"/>
  <c r="D27" i="35"/>
  <c r="C31" i="35"/>
  <c r="C29" i="35"/>
  <c r="C28" i="35"/>
  <c r="C26" i="35"/>
  <c r="C25" i="35"/>
  <c r="C24" i="35"/>
  <c r="C23" i="35"/>
  <c r="C22" i="35"/>
  <c r="C21" i="35"/>
  <c r="C20" i="35"/>
  <c r="AB19" i="35"/>
  <c r="AA19" i="35"/>
  <c r="Z19" i="35"/>
  <c r="Y19" i="35"/>
  <c r="X19" i="35"/>
  <c r="W19" i="35"/>
  <c r="V19" i="35"/>
  <c r="U19" i="35"/>
  <c r="T19" i="35"/>
  <c r="S19" i="35"/>
  <c r="R19" i="35"/>
  <c r="Q19" i="35"/>
  <c r="P19" i="35"/>
  <c r="O19" i="35"/>
  <c r="N19" i="35"/>
  <c r="M19" i="35"/>
  <c r="L19" i="35"/>
  <c r="K19" i="35"/>
  <c r="J19" i="35"/>
  <c r="H19" i="35"/>
  <c r="G19" i="35"/>
  <c r="F19" i="35"/>
  <c r="E19" i="35"/>
  <c r="D19" i="35"/>
  <c r="J12" i="35"/>
  <c r="C17" i="35"/>
  <c r="C18" i="35"/>
  <c r="C16" i="35"/>
  <c r="C15" i="35"/>
  <c r="C14" i="35"/>
  <c r="C13" i="35"/>
  <c r="AB12" i="35"/>
  <c r="AA12" i="35"/>
  <c r="Z12" i="35"/>
  <c r="Y12" i="35"/>
  <c r="AE12" i="35"/>
  <c r="X12" i="35"/>
  <c r="W12" i="35"/>
  <c r="V12" i="35"/>
  <c r="U12" i="35"/>
  <c r="T12" i="35"/>
  <c r="S12" i="35"/>
  <c r="R12" i="35"/>
  <c r="Q12" i="35"/>
  <c r="P12" i="35"/>
  <c r="O12" i="35"/>
  <c r="N12" i="35"/>
  <c r="M12" i="35"/>
  <c r="L12" i="35"/>
  <c r="K12" i="35"/>
  <c r="H12" i="35"/>
  <c r="G12" i="35"/>
  <c r="F12" i="35"/>
  <c r="E12" i="35"/>
  <c r="D12" i="35"/>
  <c r="C11" i="35"/>
  <c r="C10" i="35"/>
  <c r="C9" i="35"/>
  <c r="C8" i="35"/>
  <c r="C7" i="35"/>
  <c r="C12" i="35"/>
  <c r="C19" i="35"/>
  <c r="C27" i="35"/>
  <c r="F9" i="48"/>
  <c r="AI19" i="32"/>
  <c r="T15" i="21"/>
  <c r="U15" i="21"/>
  <c r="C45" i="19"/>
  <c r="S27" i="15"/>
  <c r="T27" i="15"/>
  <c r="T20" i="15"/>
  <c r="S20" i="15"/>
  <c r="AD28" i="35"/>
  <c r="AC28" i="35"/>
  <c r="AC29" i="35"/>
  <c r="AD29" i="35"/>
  <c r="AD31" i="35"/>
  <c r="AC31" i="35"/>
  <c r="AC30" i="35"/>
  <c r="AD30" i="35"/>
  <c r="AD26" i="35"/>
  <c r="AC26" i="35"/>
  <c r="AC21" i="35"/>
  <c r="AD21" i="35"/>
  <c r="AD25" i="35"/>
  <c r="AC25" i="35"/>
  <c r="K34" i="35"/>
  <c r="AC22" i="35"/>
  <c r="AD22" i="35"/>
  <c r="S34" i="35"/>
  <c r="AC23" i="35"/>
  <c r="AD23" i="35"/>
  <c r="AD20" i="35"/>
  <c r="AC20" i="35"/>
  <c r="AE19" i="35"/>
  <c r="AD24" i="35"/>
  <c r="AC24" i="35"/>
  <c r="AD17" i="35"/>
  <c r="AC17" i="35"/>
  <c r="AD18" i="35"/>
  <c r="AC18" i="35"/>
  <c r="AD13" i="35"/>
  <c r="AC13" i="35"/>
  <c r="AC14" i="35"/>
  <c r="AD14" i="35"/>
  <c r="AC15" i="35"/>
  <c r="AD15" i="35"/>
  <c r="AD12" i="35"/>
  <c r="AC16" i="35"/>
  <c r="AD16" i="35"/>
  <c r="AC8" i="35"/>
  <c r="AD8" i="35"/>
  <c r="AC9" i="35"/>
  <c r="AD9" i="35"/>
  <c r="AC11" i="35"/>
  <c r="AD11" i="35"/>
  <c r="AC10" i="35"/>
  <c r="AD10" i="35"/>
  <c r="AH9" i="23"/>
  <c r="AG9" i="23"/>
  <c r="AH10" i="23"/>
  <c r="AG10" i="23"/>
  <c r="AH11" i="23"/>
  <c r="AG11" i="23"/>
  <c r="AH14" i="23"/>
  <c r="AG14" i="23"/>
  <c r="AH12" i="23"/>
  <c r="AG12" i="23"/>
  <c r="AH13" i="23"/>
  <c r="AG13" i="23"/>
  <c r="AH15" i="32"/>
  <c r="AG15" i="32"/>
  <c r="AH19" i="32"/>
  <c r="AG19" i="32"/>
  <c r="AH18" i="32"/>
  <c r="AG18" i="32"/>
  <c r="AH10" i="32"/>
  <c r="AG10" i="32"/>
  <c r="AH16" i="32"/>
  <c r="AG16" i="32"/>
  <c r="AH11" i="32"/>
  <c r="AG11" i="32"/>
  <c r="AH12" i="32"/>
  <c r="AG12" i="32"/>
  <c r="AH13" i="32"/>
  <c r="AG13" i="32"/>
  <c r="AH17" i="32"/>
  <c r="AG17" i="32"/>
  <c r="AG14" i="32"/>
  <c r="AH14" i="32"/>
  <c r="E24" i="48"/>
  <c r="V22" i="20"/>
  <c r="C28" i="20"/>
  <c r="N29" i="20"/>
  <c r="I29" i="20"/>
  <c r="J29" i="20"/>
  <c r="M29" i="20"/>
  <c r="L29" i="20"/>
  <c r="E29" i="20"/>
  <c r="K29" i="20"/>
  <c r="F29" i="20"/>
  <c r="D29" i="20"/>
  <c r="C35" i="20"/>
  <c r="G16" i="20"/>
  <c r="G26" i="20"/>
  <c r="AA19" i="19"/>
  <c r="AA12" i="19"/>
  <c r="AA7" i="19"/>
  <c r="AB19" i="19"/>
  <c r="C42" i="19"/>
  <c r="AB12" i="19"/>
  <c r="Y24" i="19"/>
  <c r="Y17" i="19"/>
  <c r="AB7" i="19"/>
  <c r="E22" i="18"/>
  <c r="G22" i="18"/>
  <c r="F22" i="18"/>
  <c r="J22" i="18"/>
  <c r="H22" i="18"/>
  <c r="L22" i="18"/>
  <c r="M22" i="18"/>
  <c r="N22" i="18"/>
  <c r="D22" i="18"/>
  <c r="AB25" i="17"/>
  <c r="AB24" i="17"/>
  <c r="AB23" i="17"/>
  <c r="AB22" i="17"/>
  <c r="AB21" i="17"/>
  <c r="AB20" i="17"/>
  <c r="AB19" i="17"/>
  <c r="T24" i="11"/>
  <c r="T17" i="11"/>
  <c r="T22" i="36"/>
  <c r="T21" i="36"/>
  <c r="U20" i="36"/>
  <c r="T20" i="36"/>
  <c r="T19" i="36"/>
  <c r="P24" i="36"/>
  <c r="O24" i="36"/>
  <c r="H24" i="36"/>
  <c r="E24" i="36"/>
  <c r="L24" i="36"/>
  <c r="M24" i="36"/>
  <c r="T17" i="36"/>
  <c r="T16" i="36"/>
  <c r="T15" i="36"/>
  <c r="T14" i="36"/>
  <c r="T13" i="36"/>
  <c r="T12" i="36"/>
  <c r="T11" i="36"/>
  <c r="T10" i="36"/>
  <c r="T9" i="36"/>
  <c r="T8" i="36"/>
  <c r="D24" i="36"/>
  <c r="U7" i="36"/>
  <c r="T7" i="36"/>
  <c r="AE27" i="35"/>
  <c r="N31" i="7"/>
  <c r="AA34" i="35"/>
  <c r="L34" i="35"/>
  <c r="U13" i="36"/>
  <c r="U17" i="11"/>
  <c r="AA24" i="17"/>
  <c r="T34" i="35"/>
  <c r="U14" i="36"/>
  <c r="F24" i="36"/>
  <c r="N24" i="36"/>
  <c r="U24" i="11"/>
  <c r="AA23" i="17"/>
  <c r="U15" i="36"/>
  <c r="U12" i="36"/>
  <c r="U16" i="36"/>
  <c r="Y7" i="20"/>
  <c r="C36" i="20"/>
  <c r="G34" i="35"/>
  <c r="P34" i="35"/>
  <c r="X34" i="35"/>
  <c r="U9" i="36"/>
  <c r="U17" i="36"/>
  <c r="I24" i="36"/>
  <c r="S24" i="36"/>
  <c r="AA20" i="17"/>
  <c r="I22" i="18"/>
  <c r="AA25" i="17"/>
  <c r="U8" i="36"/>
  <c r="AA19" i="17"/>
  <c r="U10" i="36"/>
  <c r="Y20" i="7"/>
  <c r="U19" i="36"/>
  <c r="AA21" i="17"/>
  <c r="U22" i="36"/>
  <c r="U11" i="36"/>
  <c r="U21" i="36"/>
  <c r="AA22" i="17"/>
  <c r="E16" i="20"/>
  <c r="E26" i="20"/>
  <c r="R24" i="36"/>
  <c r="C30" i="20"/>
  <c r="H34" i="35"/>
  <c r="Q34" i="35"/>
  <c r="S37" i="19"/>
  <c r="J34" i="35"/>
  <c r="R34" i="35"/>
  <c r="Z34" i="35"/>
  <c r="K24" i="36"/>
  <c r="Z24" i="19"/>
  <c r="I16" i="20"/>
  <c r="I26" i="20"/>
  <c r="Z17" i="19"/>
  <c r="J16" i="20"/>
  <c r="J26" i="20"/>
  <c r="AB34" i="35"/>
  <c r="T18" i="36"/>
  <c r="S32" i="11"/>
  <c r="K16" i="20"/>
  <c r="K26" i="20"/>
  <c r="D34" i="35"/>
  <c r="M34" i="35"/>
  <c r="U34" i="35"/>
  <c r="R32" i="11"/>
  <c r="L16" i="20"/>
  <c r="L26" i="20"/>
  <c r="C31" i="20"/>
  <c r="E34" i="35"/>
  <c r="N34" i="35"/>
  <c r="V34" i="35"/>
  <c r="G24" i="36"/>
  <c r="Q24" i="36"/>
  <c r="W37" i="19"/>
  <c r="M16" i="20"/>
  <c r="M26" i="20"/>
  <c r="F34" i="35"/>
  <c r="O34" i="35"/>
  <c r="W34" i="35"/>
  <c r="V37" i="19"/>
  <c r="F16" i="20"/>
  <c r="F26" i="20"/>
  <c r="N16" i="20"/>
  <c r="X37" i="19"/>
  <c r="C34" i="20"/>
  <c r="Z11" i="7"/>
  <c r="J24" i="36"/>
  <c r="U37" i="19"/>
  <c r="Y34" i="35"/>
  <c r="AB18" i="17"/>
  <c r="C20" i="20"/>
  <c r="O7" i="12"/>
  <c r="C8" i="12"/>
  <c r="C9" i="12"/>
  <c r="C10" i="12"/>
  <c r="C11" i="12"/>
  <c r="C12" i="12"/>
  <c r="C13" i="12"/>
  <c r="C14" i="12"/>
  <c r="C15" i="12"/>
  <c r="C16" i="12"/>
  <c r="C17" i="12"/>
  <c r="C18" i="12"/>
  <c r="C7" i="12"/>
  <c r="D7" i="12"/>
  <c r="E7" i="12"/>
  <c r="F7" i="12"/>
  <c r="G7" i="12"/>
  <c r="H7" i="12"/>
  <c r="I7" i="12"/>
  <c r="J7" i="12"/>
  <c r="K7" i="12"/>
  <c r="L7" i="12"/>
  <c r="M7" i="12"/>
  <c r="N7" i="12"/>
  <c r="C21" i="12"/>
  <c r="C22" i="12"/>
  <c r="F14" i="48"/>
  <c r="AC19" i="35"/>
  <c r="R7" i="20"/>
  <c r="X7" i="20"/>
  <c r="AC27" i="35"/>
  <c r="AC12" i="35"/>
  <c r="C34" i="35"/>
  <c r="AC7" i="35"/>
  <c r="AD7" i="35"/>
  <c r="AD19" i="35"/>
  <c r="AD27" i="35"/>
  <c r="E9" i="48"/>
  <c r="C8" i="20"/>
  <c r="C9" i="20"/>
  <c r="C10" i="20"/>
  <c r="C11" i="20"/>
  <c r="C12" i="20"/>
  <c r="C13" i="20"/>
  <c r="C14" i="20"/>
  <c r="C15" i="20"/>
  <c r="C7" i="20"/>
  <c r="D16" i="20"/>
  <c r="C16" i="20"/>
  <c r="C26" i="20"/>
  <c r="D26" i="20"/>
  <c r="H16" i="20"/>
  <c r="H26" i="20"/>
  <c r="N26" i="20"/>
  <c r="C27" i="20"/>
  <c r="C29" i="20"/>
  <c r="Q7" i="20"/>
  <c r="C19" i="20"/>
  <c r="C32" i="20"/>
  <c r="C33" i="20"/>
  <c r="V7" i="20"/>
  <c r="W7" i="20"/>
  <c r="V8" i="20"/>
  <c r="W8" i="20"/>
  <c r="V9" i="20"/>
  <c r="W9" i="20"/>
  <c r="V10" i="20"/>
  <c r="W10" i="20"/>
  <c r="V11" i="20"/>
  <c r="W11" i="20"/>
  <c r="V12" i="20"/>
  <c r="W12" i="20"/>
  <c r="V13" i="20"/>
  <c r="W13" i="20"/>
  <c r="V14" i="20"/>
  <c r="W14" i="20"/>
  <c r="V15" i="20"/>
  <c r="W15" i="20"/>
  <c r="V19" i="20"/>
  <c r="V20" i="20"/>
  <c r="E22" i="48"/>
  <c r="F22" i="48"/>
  <c r="C24" i="36"/>
  <c r="T6" i="36"/>
  <c r="U6" i="36"/>
  <c r="U18" i="36"/>
  <c r="E10" i="48"/>
  <c r="AA18" i="17"/>
  <c r="C25" i="12"/>
  <c r="W17" i="8"/>
  <c r="M7" i="2"/>
  <c r="I7" i="28"/>
  <c r="V22" i="7"/>
  <c r="V6" i="7"/>
  <c r="C27" i="7"/>
  <c r="X27" i="7"/>
  <c r="O7" i="28"/>
  <c r="P7" i="28"/>
  <c r="R7" i="28"/>
  <c r="S7" i="28"/>
  <c r="C8" i="28"/>
  <c r="C9" i="28"/>
  <c r="C10" i="28"/>
  <c r="C11" i="28"/>
  <c r="C12" i="28"/>
  <c r="C13" i="28"/>
  <c r="C14" i="28"/>
  <c r="C15" i="28"/>
  <c r="C16" i="28"/>
  <c r="C17" i="28"/>
  <c r="C18" i="28"/>
  <c r="C7" i="28"/>
  <c r="D7" i="28"/>
  <c r="E7" i="28"/>
  <c r="F7" i="28"/>
  <c r="G7" i="28"/>
  <c r="H7" i="28"/>
  <c r="J7" i="28"/>
  <c r="K7" i="28"/>
  <c r="L7" i="28"/>
  <c r="M7" i="28"/>
  <c r="N7" i="28"/>
  <c r="C21" i="28"/>
  <c r="C22" i="28"/>
  <c r="F6" i="48"/>
  <c r="E35" i="1"/>
  <c r="I35" i="1"/>
  <c r="J35" i="1"/>
  <c r="K35" i="1"/>
  <c r="L35" i="1"/>
  <c r="C17" i="2"/>
  <c r="O7" i="1"/>
  <c r="P7" i="1"/>
  <c r="O19" i="1"/>
  <c r="O12" i="1"/>
  <c r="P12" i="1"/>
  <c r="Q12" i="1"/>
  <c r="U24" i="27"/>
  <c r="U17" i="27"/>
  <c r="Q19" i="1"/>
  <c r="Q7" i="1"/>
  <c r="C17" i="1"/>
  <c r="Z17" i="1"/>
  <c r="U20" i="32"/>
  <c r="AO9" i="33"/>
  <c r="R7" i="2"/>
  <c r="V19" i="27"/>
  <c r="AN10" i="33"/>
  <c r="AO10" i="33"/>
  <c r="AN11" i="33"/>
  <c r="AO11" i="33"/>
  <c r="AN12" i="33"/>
  <c r="AO12" i="33"/>
  <c r="AN9" i="33"/>
  <c r="AN13" i="33"/>
  <c r="AO13" i="33"/>
  <c r="E28" i="48"/>
  <c r="O23" i="28"/>
  <c r="I23" i="28"/>
  <c r="P23" i="28"/>
  <c r="V12" i="27"/>
  <c r="O33" i="27"/>
  <c r="N33" i="27"/>
  <c r="H33" i="27"/>
  <c r="G33" i="27"/>
  <c r="Z17" i="2"/>
  <c r="AA17" i="2"/>
  <c r="R19" i="2"/>
  <c r="R26" i="2"/>
  <c r="M19" i="2"/>
  <c r="M26" i="2"/>
  <c r="AA17" i="1"/>
  <c r="Y27" i="7"/>
  <c r="P27" i="1"/>
  <c r="Q27" i="1"/>
  <c r="O27" i="1"/>
  <c r="U7" i="28"/>
  <c r="C29" i="1"/>
  <c r="C35" i="1"/>
  <c r="O32" i="27"/>
  <c r="N32" i="27"/>
  <c r="H32" i="27"/>
  <c r="S32" i="27"/>
  <c r="G32" i="27"/>
  <c r="V31" i="7"/>
  <c r="V7" i="27"/>
  <c r="T32" i="27"/>
  <c r="C35" i="27"/>
  <c r="AF20" i="32"/>
  <c r="AE20" i="32"/>
  <c r="AC20" i="32"/>
  <c r="AB20" i="32"/>
  <c r="AA20" i="32"/>
  <c r="Z20" i="32"/>
  <c r="Y20" i="32"/>
  <c r="X20" i="32"/>
  <c r="W20" i="32"/>
  <c r="V20" i="32"/>
  <c r="T20" i="32"/>
  <c r="S20" i="32"/>
  <c r="M20" i="32"/>
  <c r="L20" i="32"/>
  <c r="K20" i="32"/>
  <c r="J20" i="32"/>
  <c r="I20" i="32"/>
  <c r="H20" i="32"/>
  <c r="G20" i="32"/>
  <c r="F20" i="32"/>
  <c r="E20" i="32"/>
  <c r="D20" i="32"/>
  <c r="C18" i="32"/>
  <c r="C17" i="32"/>
  <c r="C16" i="32"/>
  <c r="C15" i="32"/>
  <c r="C14" i="32"/>
  <c r="C13" i="32"/>
  <c r="C12" i="32"/>
  <c r="C11" i="32"/>
  <c r="C10" i="32"/>
  <c r="L24" i="12"/>
  <c r="C22" i="9"/>
  <c r="W22" i="9"/>
  <c r="C23" i="9"/>
  <c r="W23" i="9"/>
  <c r="J7" i="9"/>
  <c r="J12" i="9"/>
  <c r="C24" i="9"/>
  <c r="W24" i="9"/>
  <c r="J29" i="9"/>
  <c r="X22" i="9"/>
  <c r="O34" i="1"/>
  <c r="Q34" i="1"/>
  <c r="X24" i="9"/>
  <c r="X23" i="9"/>
  <c r="J28" i="9"/>
  <c r="N20" i="32"/>
  <c r="C20" i="32"/>
  <c r="F24" i="48"/>
  <c r="T17" i="28"/>
  <c r="C15" i="16"/>
  <c r="C15" i="8"/>
  <c r="Y15" i="8"/>
  <c r="AC16" i="29"/>
  <c r="AB16" i="29"/>
  <c r="AA16" i="29"/>
  <c r="Z16" i="29"/>
  <c r="Y16" i="29"/>
  <c r="X16" i="29"/>
  <c r="W16" i="29"/>
  <c r="U16" i="29"/>
  <c r="T16" i="29"/>
  <c r="S16" i="29"/>
  <c r="R16" i="29"/>
  <c r="Q16" i="29"/>
  <c r="P16" i="29"/>
  <c r="O16" i="29"/>
  <c r="N16" i="29"/>
  <c r="M16" i="29"/>
  <c r="L16" i="29"/>
  <c r="K16" i="29"/>
  <c r="J16" i="29"/>
  <c r="I16" i="29"/>
  <c r="H16" i="29"/>
  <c r="G16" i="29"/>
  <c r="F16" i="29"/>
  <c r="AC15" i="29"/>
  <c r="AB15" i="29"/>
  <c r="AA15" i="29"/>
  <c r="Z15" i="29"/>
  <c r="Y15" i="29"/>
  <c r="X15" i="29"/>
  <c r="W15" i="29"/>
  <c r="U15" i="29"/>
  <c r="T15" i="29"/>
  <c r="S15" i="29"/>
  <c r="R15" i="29"/>
  <c r="Q15" i="29"/>
  <c r="P15" i="29"/>
  <c r="O15" i="29"/>
  <c r="N15" i="29"/>
  <c r="M15" i="29"/>
  <c r="L15" i="29"/>
  <c r="K15" i="29"/>
  <c r="J15" i="29"/>
  <c r="I15" i="29"/>
  <c r="H15" i="29"/>
  <c r="G15" i="29"/>
  <c r="F15" i="29"/>
  <c r="E14" i="29"/>
  <c r="E13" i="29"/>
  <c r="AD13" i="29"/>
  <c r="E12" i="29"/>
  <c r="AD12" i="29"/>
  <c r="E11" i="29"/>
  <c r="AD11" i="29"/>
  <c r="E10" i="29"/>
  <c r="AD10" i="29"/>
  <c r="E9" i="29"/>
  <c r="AD9" i="29"/>
  <c r="E8" i="29"/>
  <c r="AD8" i="29"/>
  <c r="E7" i="29"/>
  <c r="AD7" i="29"/>
  <c r="T18" i="28"/>
  <c r="T16" i="28"/>
  <c r="T15" i="28"/>
  <c r="T14" i="28"/>
  <c r="T13" i="28"/>
  <c r="T12" i="28"/>
  <c r="T11" i="28"/>
  <c r="T10" i="28"/>
  <c r="T9" i="28"/>
  <c r="T8" i="28"/>
  <c r="U26" i="27"/>
  <c r="U25" i="27"/>
  <c r="U23" i="27"/>
  <c r="U22" i="27"/>
  <c r="U21" i="27"/>
  <c r="U20" i="27"/>
  <c r="U18" i="27"/>
  <c r="U16" i="27"/>
  <c r="U15" i="27"/>
  <c r="U14" i="27"/>
  <c r="U13" i="27"/>
  <c r="U11" i="27"/>
  <c r="U10" i="27"/>
  <c r="U9" i="27"/>
  <c r="U8" i="27"/>
  <c r="AD14" i="29"/>
  <c r="S15" i="16"/>
  <c r="R15" i="16"/>
  <c r="R17" i="12"/>
  <c r="S17" i="12"/>
  <c r="M23" i="28"/>
  <c r="E23" i="28"/>
  <c r="G23" i="28"/>
  <c r="N23" i="28"/>
  <c r="F23" i="28"/>
  <c r="J23" i="28"/>
  <c r="K23" i="28"/>
  <c r="H23" i="28"/>
  <c r="L23" i="28"/>
  <c r="D23" i="28"/>
  <c r="C25" i="28"/>
  <c r="K33" i="27"/>
  <c r="M33" i="27"/>
  <c r="D33" i="27"/>
  <c r="P33" i="27"/>
  <c r="Q33" i="27"/>
  <c r="L33" i="27"/>
  <c r="E33" i="27"/>
  <c r="F33" i="27"/>
  <c r="I33" i="27"/>
  <c r="J33" i="27"/>
  <c r="L32" i="27"/>
  <c r="Z15" i="8"/>
  <c r="D32" i="27"/>
  <c r="P32" i="27"/>
  <c r="M32" i="27"/>
  <c r="K32" i="27"/>
  <c r="F32" i="27"/>
  <c r="J32" i="27"/>
  <c r="E32" i="27"/>
  <c r="Q32" i="27"/>
  <c r="C26" i="28"/>
  <c r="C23" i="28"/>
  <c r="T7" i="28"/>
  <c r="E6" i="48"/>
  <c r="I32" i="27"/>
  <c r="E15" i="29"/>
  <c r="C36" i="27"/>
  <c r="E16" i="29"/>
  <c r="F26" i="48"/>
  <c r="U7" i="27"/>
  <c r="U19" i="27"/>
  <c r="AD15" i="29"/>
  <c r="AD16" i="29"/>
  <c r="E26" i="48"/>
  <c r="C32" i="27"/>
  <c r="C33" i="27"/>
  <c r="U12" i="27"/>
  <c r="E5" i="48"/>
  <c r="AC15" i="23"/>
  <c r="AA15" i="23"/>
  <c r="Z15" i="23"/>
  <c r="Y15" i="23"/>
  <c r="X15" i="23"/>
  <c r="W15" i="23"/>
  <c r="V15" i="23"/>
  <c r="U15" i="23"/>
  <c r="T15" i="23"/>
  <c r="S15" i="23"/>
  <c r="R15" i="23"/>
  <c r="Q15" i="23"/>
  <c r="P15" i="23"/>
  <c r="M15" i="23"/>
  <c r="L15" i="23"/>
  <c r="K15" i="23"/>
  <c r="J15" i="23"/>
  <c r="I15" i="23"/>
  <c r="C15" i="23"/>
  <c r="S7" i="21"/>
  <c r="R7" i="21"/>
  <c r="Q7" i="21"/>
  <c r="P7" i="21"/>
  <c r="V7" i="21"/>
  <c r="K7" i="21"/>
  <c r="J7" i="21"/>
  <c r="I7" i="21"/>
  <c r="H7" i="21"/>
  <c r="G7" i="21"/>
  <c r="F7" i="21"/>
  <c r="E7" i="21"/>
  <c r="D7" i="21"/>
  <c r="S17" i="21"/>
  <c r="C10" i="21"/>
  <c r="C11" i="21"/>
  <c r="C12" i="21"/>
  <c r="C13" i="21"/>
  <c r="C14" i="21"/>
  <c r="C16" i="21"/>
  <c r="C7" i="21"/>
  <c r="L7" i="21"/>
  <c r="C18" i="21"/>
  <c r="C19" i="21"/>
  <c r="C20" i="21"/>
  <c r="C21" i="21"/>
  <c r="C17" i="21"/>
  <c r="D17" i="21"/>
  <c r="E17" i="21"/>
  <c r="F17" i="21"/>
  <c r="G17" i="21"/>
  <c r="H17" i="21"/>
  <c r="I17" i="21"/>
  <c r="J17" i="21"/>
  <c r="K17" i="21"/>
  <c r="L17" i="21"/>
  <c r="M17" i="21"/>
  <c r="N17" i="21"/>
  <c r="O17" i="21"/>
  <c r="P17" i="21"/>
  <c r="Q17" i="21"/>
  <c r="R17" i="21"/>
  <c r="F23" i="48"/>
  <c r="O24" i="21"/>
  <c r="N24" i="21"/>
  <c r="V17" i="21"/>
  <c r="R19" i="19"/>
  <c r="C41" i="19"/>
  <c r="Q19" i="19"/>
  <c r="P19" i="19"/>
  <c r="O19" i="19"/>
  <c r="N19" i="19"/>
  <c r="M19" i="19"/>
  <c r="L19" i="19"/>
  <c r="K19" i="19"/>
  <c r="J19" i="19"/>
  <c r="I19" i="19"/>
  <c r="H19" i="19"/>
  <c r="G19" i="19"/>
  <c r="F19" i="19"/>
  <c r="E19" i="19"/>
  <c r="D19" i="19"/>
  <c r="R12" i="19"/>
  <c r="Q12" i="19"/>
  <c r="P12" i="19"/>
  <c r="O12" i="19"/>
  <c r="N12" i="19"/>
  <c r="M12" i="19"/>
  <c r="L12" i="19"/>
  <c r="K12" i="19"/>
  <c r="J12" i="19"/>
  <c r="I12" i="19"/>
  <c r="H12" i="19"/>
  <c r="G12" i="19"/>
  <c r="F12" i="19"/>
  <c r="E12" i="19"/>
  <c r="D12" i="19"/>
  <c r="R7" i="19"/>
  <c r="Q7" i="19"/>
  <c r="P7" i="19"/>
  <c r="O7" i="19"/>
  <c r="N7" i="19"/>
  <c r="M7" i="19"/>
  <c r="L7" i="19"/>
  <c r="K7" i="19"/>
  <c r="J7" i="19"/>
  <c r="I7" i="19"/>
  <c r="H7" i="19"/>
  <c r="H40" i="19"/>
  <c r="G7" i="19"/>
  <c r="F7" i="19"/>
  <c r="E7" i="19"/>
  <c r="D7" i="19"/>
  <c r="C34" i="19"/>
  <c r="C33" i="19"/>
  <c r="C31" i="19"/>
  <c r="C38" i="19"/>
  <c r="C26" i="19"/>
  <c r="C25" i="19"/>
  <c r="C23" i="19"/>
  <c r="C22" i="19"/>
  <c r="C21" i="19"/>
  <c r="C20" i="19"/>
  <c r="C18" i="19"/>
  <c r="C16" i="19"/>
  <c r="C15" i="19"/>
  <c r="C14" i="19"/>
  <c r="C13" i="19"/>
  <c r="C11" i="19"/>
  <c r="C10" i="19"/>
  <c r="C9" i="19"/>
  <c r="C8" i="19"/>
  <c r="K22" i="18"/>
  <c r="Q17" i="16"/>
  <c r="T17" i="16"/>
  <c r="N17" i="16"/>
  <c r="M17" i="16"/>
  <c r="L17" i="16"/>
  <c r="K17" i="16"/>
  <c r="J17" i="16"/>
  <c r="H17" i="16"/>
  <c r="G17" i="16"/>
  <c r="F17" i="16"/>
  <c r="E17" i="16"/>
  <c r="D17" i="16"/>
  <c r="C16" i="16"/>
  <c r="C14" i="16"/>
  <c r="C13" i="16"/>
  <c r="C12" i="16"/>
  <c r="C11" i="16"/>
  <c r="C10" i="16"/>
  <c r="C9" i="16"/>
  <c r="C8" i="16"/>
  <c r="C7" i="16"/>
  <c r="C6" i="16"/>
  <c r="R22" i="15"/>
  <c r="Q22" i="15"/>
  <c r="O22" i="15"/>
  <c r="N22" i="15"/>
  <c r="M22" i="15"/>
  <c r="L22" i="15"/>
  <c r="K22" i="15"/>
  <c r="J22" i="15"/>
  <c r="I22" i="15"/>
  <c r="H22" i="15"/>
  <c r="G22" i="15"/>
  <c r="F22" i="15"/>
  <c r="E22" i="15"/>
  <c r="D22" i="15"/>
  <c r="R6" i="15"/>
  <c r="Q6" i="15"/>
  <c r="O6" i="15"/>
  <c r="N6" i="15"/>
  <c r="M6" i="15"/>
  <c r="L6" i="15"/>
  <c r="K6" i="15"/>
  <c r="J6" i="15"/>
  <c r="I6" i="15"/>
  <c r="H6" i="15"/>
  <c r="G6" i="15"/>
  <c r="F6" i="15"/>
  <c r="E6" i="15"/>
  <c r="D6" i="15"/>
  <c r="C29" i="15"/>
  <c r="C28" i="15"/>
  <c r="C26" i="15"/>
  <c r="C25" i="15"/>
  <c r="C24" i="15"/>
  <c r="C23" i="15"/>
  <c r="C21" i="15"/>
  <c r="C19" i="15"/>
  <c r="C18" i="15"/>
  <c r="C17" i="15"/>
  <c r="C16" i="15"/>
  <c r="C15" i="15"/>
  <c r="C14" i="15"/>
  <c r="C13" i="15"/>
  <c r="C12" i="15"/>
  <c r="C10" i="15"/>
  <c r="C9" i="15"/>
  <c r="C8" i="15"/>
  <c r="C7" i="15"/>
  <c r="H15" i="13"/>
  <c r="G15" i="13"/>
  <c r="F15" i="13"/>
  <c r="E15" i="13"/>
  <c r="D15" i="13"/>
  <c r="C14" i="13"/>
  <c r="C11" i="13"/>
  <c r="Q11" i="13"/>
  <c r="N24" i="12"/>
  <c r="M24" i="12"/>
  <c r="K24" i="12"/>
  <c r="J24" i="12"/>
  <c r="I24" i="12"/>
  <c r="G24" i="12"/>
  <c r="F24" i="12"/>
  <c r="E24" i="12"/>
  <c r="D24" i="12"/>
  <c r="R21" i="12"/>
  <c r="P19" i="11"/>
  <c r="O19" i="11"/>
  <c r="N19" i="11"/>
  <c r="M19" i="11"/>
  <c r="L19" i="11"/>
  <c r="K19" i="11"/>
  <c r="J19" i="11"/>
  <c r="I19" i="11"/>
  <c r="H19" i="11"/>
  <c r="G19" i="11"/>
  <c r="F19" i="11"/>
  <c r="E19" i="11"/>
  <c r="D19" i="11"/>
  <c r="P12" i="11"/>
  <c r="O12" i="11"/>
  <c r="N12" i="11"/>
  <c r="M12" i="11"/>
  <c r="L12" i="11"/>
  <c r="K12" i="11"/>
  <c r="J12" i="11"/>
  <c r="I12" i="11"/>
  <c r="H12" i="11"/>
  <c r="G12" i="11"/>
  <c r="F12" i="11"/>
  <c r="E12" i="11"/>
  <c r="D12" i="11"/>
  <c r="P7" i="11"/>
  <c r="O7" i="11"/>
  <c r="N7" i="11"/>
  <c r="M7" i="11"/>
  <c r="L7" i="11"/>
  <c r="K7" i="11"/>
  <c r="J7" i="11"/>
  <c r="I7" i="11"/>
  <c r="H7" i="11"/>
  <c r="G7" i="11"/>
  <c r="F7" i="11"/>
  <c r="E7" i="11"/>
  <c r="D7" i="11"/>
  <c r="C30" i="11"/>
  <c r="T30" i="11"/>
  <c r="C29" i="11"/>
  <c r="T29" i="11"/>
  <c r="C26" i="11"/>
  <c r="C25" i="11"/>
  <c r="C23" i="11"/>
  <c r="C22" i="11"/>
  <c r="C21" i="11"/>
  <c r="C20" i="11"/>
  <c r="C18" i="11"/>
  <c r="C16" i="11"/>
  <c r="C15" i="11"/>
  <c r="C14" i="11"/>
  <c r="C13" i="11"/>
  <c r="C11" i="11"/>
  <c r="C10" i="11"/>
  <c r="C9" i="11"/>
  <c r="C8" i="11"/>
  <c r="C20" i="10"/>
  <c r="C18" i="10"/>
  <c r="C17" i="10"/>
  <c r="C16" i="10"/>
  <c r="C15" i="10"/>
  <c r="C14" i="10"/>
  <c r="C13" i="10"/>
  <c r="C12" i="10"/>
  <c r="C11" i="10"/>
  <c r="C10" i="10"/>
  <c r="C9" i="10"/>
  <c r="C8" i="10"/>
  <c r="X7" i="10"/>
  <c r="W7" i="10"/>
  <c r="V7" i="10"/>
  <c r="U7" i="10"/>
  <c r="T7" i="10"/>
  <c r="S7" i="10"/>
  <c r="P7" i="10"/>
  <c r="O7" i="10"/>
  <c r="N7" i="10"/>
  <c r="M7" i="10"/>
  <c r="L7" i="10"/>
  <c r="J7" i="10"/>
  <c r="I7" i="10"/>
  <c r="H7" i="10"/>
  <c r="G7" i="10"/>
  <c r="F7" i="10"/>
  <c r="E7" i="10"/>
  <c r="D7" i="10"/>
  <c r="V12" i="9"/>
  <c r="U12" i="9"/>
  <c r="T12" i="9"/>
  <c r="S12" i="9"/>
  <c r="R12" i="9"/>
  <c r="Q12" i="9"/>
  <c r="P12" i="9"/>
  <c r="N12" i="9"/>
  <c r="M12" i="9"/>
  <c r="L12" i="9"/>
  <c r="K12" i="9"/>
  <c r="I12" i="9"/>
  <c r="H12" i="9"/>
  <c r="G12" i="9"/>
  <c r="F12" i="9"/>
  <c r="E12" i="9"/>
  <c r="D12" i="9"/>
  <c r="Y7" i="9"/>
  <c r="K7" i="9"/>
  <c r="I7" i="9"/>
  <c r="I29" i="9"/>
  <c r="H7" i="9"/>
  <c r="H29" i="9"/>
  <c r="G7" i="9"/>
  <c r="F7" i="9"/>
  <c r="E7" i="9"/>
  <c r="D7" i="9"/>
  <c r="C25" i="9"/>
  <c r="C21" i="9"/>
  <c r="W21" i="9"/>
  <c r="C20" i="9"/>
  <c r="W20" i="9"/>
  <c r="C19" i="9"/>
  <c r="W19" i="9"/>
  <c r="C18" i="9"/>
  <c r="W18" i="9"/>
  <c r="C17" i="9"/>
  <c r="W17" i="9"/>
  <c r="C16" i="9"/>
  <c r="W16" i="9"/>
  <c r="C15" i="9"/>
  <c r="W15" i="9"/>
  <c r="C14" i="9"/>
  <c r="W14" i="9"/>
  <c r="C13" i="9"/>
  <c r="W13" i="9"/>
  <c r="C11" i="9"/>
  <c r="W11" i="9"/>
  <c r="C10" i="9"/>
  <c r="W10" i="9"/>
  <c r="C9" i="9"/>
  <c r="W9" i="9"/>
  <c r="C8" i="9"/>
  <c r="W8" i="9"/>
  <c r="X17" i="8"/>
  <c r="U17" i="8"/>
  <c r="M17" i="8"/>
  <c r="L17" i="8"/>
  <c r="K17" i="8"/>
  <c r="J17" i="8"/>
  <c r="I17" i="8"/>
  <c r="H17" i="8"/>
  <c r="G17" i="8"/>
  <c r="F17" i="8"/>
  <c r="E17" i="8"/>
  <c r="D17" i="8"/>
  <c r="C16" i="8"/>
  <c r="Y16" i="8"/>
  <c r="C14" i="8"/>
  <c r="Y14" i="8"/>
  <c r="C13" i="8"/>
  <c r="Y13" i="8"/>
  <c r="C12" i="8"/>
  <c r="Y12" i="8"/>
  <c r="C11" i="8"/>
  <c r="Y11" i="8"/>
  <c r="C10" i="8"/>
  <c r="Y10" i="8"/>
  <c r="C9" i="8"/>
  <c r="Y9" i="8"/>
  <c r="C8" i="8"/>
  <c r="Y8" i="8"/>
  <c r="C7" i="8"/>
  <c r="Y7" i="8"/>
  <c r="C6" i="8"/>
  <c r="Y6" i="8"/>
  <c r="W22" i="7"/>
  <c r="Z22" i="7"/>
  <c r="T22" i="7"/>
  <c r="S22" i="7"/>
  <c r="R22" i="7"/>
  <c r="Q22" i="7"/>
  <c r="P22" i="7"/>
  <c r="O22" i="7"/>
  <c r="M22" i="7"/>
  <c r="L22" i="7"/>
  <c r="K22" i="7"/>
  <c r="J22" i="7"/>
  <c r="I22" i="7"/>
  <c r="H22" i="7"/>
  <c r="G22" i="7"/>
  <c r="F22" i="7"/>
  <c r="E22" i="7"/>
  <c r="D22" i="7"/>
  <c r="W6" i="7"/>
  <c r="T6" i="7"/>
  <c r="S6" i="7"/>
  <c r="R6" i="7"/>
  <c r="Q6" i="7"/>
  <c r="P6" i="7"/>
  <c r="O6" i="7"/>
  <c r="M6" i="7"/>
  <c r="L6" i="7"/>
  <c r="K6" i="7"/>
  <c r="J6" i="7"/>
  <c r="I6" i="7"/>
  <c r="H6" i="7"/>
  <c r="G6" i="7"/>
  <c r="F6" i="7"/>
  <c r="E6" i="7"/>
  <c r="D6" i="7"/>
  <c r="C7" i="7"/>
  <c r="X7" i="7"/>
  <c r="C8" i="7"/>
  <c r="X8" i="7"/>
  <c r="C9" i="7"/>
  <c r="X9" i="7"/>
  <c r="C10" i="7"/>
  <c r="X10" i="7"/>
  <c r="C12" i="7"/>
  <c r="X12" i="7"/>
  <c r="C13" i="7"/>
  <c r="X13" i="7"/>
  <c r="C14" i="7"/>
  <c r="X14" i="7"/>
  <c r="C15" i="7"/>
  <c r="X15" i="7"/>
  <c r="C16" i="7"/>
  <c r="X16" i="7"/>
  <c r="C17" i="7"/>
  <c r="X17" i="7"/>
  <c r="C18" i="7"/>
  <c r="X18" i="7"/>
  <c r="C19" i="7"/>
  <c r="X19" i="7"/>
  <c r="C21" i="7"/>
  <c r="X21" i="7"/>
  <c r="C23" i="7"/>
  <c r="X23" i="7"/>
  <c r="C24" i="7"/>
  <c r="X24" i="7"/>
  <c r="C25" i="7"/>
  <c r="X25" i="7"/>
  <c r="C26" i="7"/>
  <c r="X26" i="7"/>
  <c r="C28" i="7"/>
  <c r="X28" i="7"/>
  <c r="C29" i="7"/>
  <c r="X29" i="7"/>
  <c r="Q14" i="13"/>
  <c r="AA17" i="8"/>
  <c r="C17" i="8"/>
  <c r="V17" i="8"/>
  <c r="F8" i="48"/>
  <c r="U6" i="15"/>
  <c r="C6" i="15"/>
  <c r="P6" i="15"/>
  <c r="C11" i="15"/>
  <c r="P11" i="15"/>
  <c r="C22" i="15"/>
  <c r="P22" i="15"/>
  <c r="F17" i="48"/>
  <c r="C24" i="12"/>
  <c r="H24" i="12"/>
  <c r="C26" i="12"/>
  <c r="C27" i="12"/>
  <c r="R7" i="12"/>
  <c r="S7" i="12"/>
  <c r="R8" i="12"/>
  <c r="S8" i="12"/>
  <c r="R9" i="12"/>
  <c r="S9" i="12"/>
  <c r="R10" i="12"/>
  <c r="S10" i="12"/>
  <c r="R11" i="12"/>
  <c r="S11" i="12"/>
  <c r="R12" i="12"/>
  <c r="S12" i="12"/>
  <c r="R13" i="12"/>
  <c r="S13" i="12"/>
  <c r="R14" i="12"/>
  <c r="S14" i="12"/>
  <c r="R15" i="12"/>
  <c r="S15" i="12"/>
  <c r="R16" i="12"/>
  <c r="S16" i="12"/>
  <c r="R18" i="12"/>
  <c r="S18" i="12"/>
  <c r="R22" i="12"/>
  <c r="E14" i="48"/>
  <c r="AF15" i="23"/>
  <c r="U18" i="21"/>
  <c r="T18" i="21"/>
  <c r="U19" i="21"/>
  <c r="T19" i="21"/>
  <c r="T21" i="21"/>
  <c r="U21" i="21"/>
  <c r="U20" i="21"/>
  <c r="T20" i="21"/>
  <c r="U16" i="21"/>
  <c r="T16" i="21"/>
  <c r="F25" i="21"/>
  <c r="E25" i="21"/>
  <c r="T10" i="21"/>
  <c r="U10" i="21"/>
  <c r="G25" i="21"/>
  <c r="T11" i="21"/>
  <c r="U11" i="21"/>
  <c r="T12" i="21"/>
  <c r="U12" i="21"/>
  <c r="T14" i="21"/>
  <c r="U14" i="21"/>
  <c r="D25" i="21"/>
  <c r="T13" i="21"/>
  <c r="U13" i="21"/>
  <c r="T24" i="15"/>
  <c r="S24" i="15"/>
  <c r="U22" i="15"/>
  <c r="S25" i="15"/>
  <c r="T25" i="15"/>
  <c r="S26" i="15"/>
  <c r="T26" i="15"/>
  <c r="S28" i="15"/>
  <c r="T28" i="15"/>
  <c r="T23" i="15"/>
  <c r="S23" i="15"/>
  <c r="S29" i="15"/>
  <c r="T29" i="15"/>
  <c r="T13" i="15"/>
  <c r="S13" i="15"/>
  <c r="T14" i="15"/>
  <c r="S14" i="15"/>
  <c r="T21" i="15"/>
  <c r="S21" i="15"/>
  <c r="T15" i="15"/>
  <c r="S15" i="15"/>
  <c r="T16" i="15"/>
  <c r="S16" i="15"/>
  <c r="S19" i="15"/>
  <c r="T19" i="15"/>
  <c r="T12" i="15"/>
  <c r="S12" i="15"/>
  <c r="S17" i="15"/>
  <c r="T17" i="15"/>
  <c r="S18" i="15"/>
  <c r="T18" i="15"/>
  <c r="T10" i="15"/>
  <c r="S10" i="15"/>
  <c r="T8" i="15"/>
  <c r="S8" i="15"/>
  <c r="T7" i="15"/>
  <c r="S7" i="15"/>
  <c r="T9" i="15"/>
  <c r="S9" i="15"/>
  <c r="Y12" i="9"/>
  <c r="AG15" i="23"/>
  <c r="AE8" i="23"/>
  <c r="AD8" i="23"/>
  <c r="AE9" i="23"/>
  <c r="AD9" i="23"/>
  <c r="AE12" i="23"/>
  <c r="AD12" i="23"/>
  <c r="AE10" i="23"/>
  <c r="AD10" i="23"/>
  <c r="AE13" i="23"/>
  <c r="AD13" i="23"/>
  <c r="AE14" i="23"/>
  <c r="AD14" i="23"/>
  <c r="AE11" i="23"/>
  <c r="AD11" i="23"/>
  <c r="Q24" i="21"/>
  <c r="M24" i="21"/>
  <c r="K40" i="19"/>
  <c r="N40" i="19"/>
  <c r="P40" i="19"/>
  <c r="I40" i="19"/>
  <c r="J40" i="19"/>
  <c r="E40" i="19"/>
  <c r="Q40" i="19"/>
  <c r="F40" i="19"/>
  <c r="L40" i="19"/>
  <c r="G40" i="19"/>
  <c r="M40" i="19"/>
  <c r="O40" i="19"/>
  <c r="D40" i="19"/>
  <c r="C39" i="19"/>
  <c r="Z18" i="19"/>
  <c r="Z23" i="19"/>
  <c r="Z25" i="19"/>
  <c r="Y22" i="19"/>
  <c r="Y8" i="19"/>
  <c r="Y9" i="19"/>
  <c r="Y11" i="19"/>
  <c r="C44" i="19"/>
  <c r="Y13" i="19"/>
  <c r="C46" i="19"/>
  <c r="Y14" i="19"/>
  <c r="Y15" i="19"/>
  <c r="Y23" i="19"/>
  <c r="Y26" i="19"/>
  <c r="Y16" i="19"/>
  <c r="Y18" i="19"/>
  <c r="Y25" i="19"/>
  <c r="Y20" i="19"/>
  <c r="Y10" i="19"/>
  <c r="Y21" i="19"/>
  <c r="AB31" i="17"/>
  <c r="AB30" i="17"/>
  <c r="AB29" i="17"/>
  <c r="AB28" i="17"/>
  <c r="AB17" i="17"/>
  <c r="AB15" i="17"/>
  <c r="AB14" i="17"/>
  <c r="AB13" i="17"/>
  <c r="S16" i="16"/>
  <c r="R16" i="16"/>
  <c r="R14" i="16"/>
  <c r="S14" i="16"/>
  <c r="S11" i="16"/>
  <c r="R11" i="16"/>
  <c r="S10" i="16"/>
  <c r="R10" i="16"/>
  <c r="S9" i="16"/>
  <c r="R9" i="16"/>
  <c r="S8" i="16"/>
  <c r="R8" i="16"/>
  <c r="R7" i="16"/>
  <c r="S7" i="16"/>
  <c r="R6" i="16"/>
  <c r="S6" i="16"/>
  <c r="S13" i="16"/>
  <c r="R13" i="16"/>
  <c r="S12" i="16"/>
  <c r="R12" i="16"/>
  <c r="D31" i="15"/>
  <c r="E31" i="15"/>
  <c r="F31" i="15"/>
  <c r="N31" i="15"/>
  <c r="L31" i="15"/>
  <c r="M31" i="15"/>
  <c r="T25" i="11"/>
  <c r="T21" i="11"/>
  <c r="T26" i="11"/>
  <c r="T22" i="11"/>
  <c r="T23" i="11"/>
  <c r="T20" i="11"/>
  <c r="T15" i="11"/>
  <c r="T14" i="11"/>
  <c r="T16" i="11"/>
  <c r="T18" i="11"/>
  <c r="T13" i="11"/>
  <c r="M33" i="11"/>
  <c r="N33" i="11"/>
  <c r="I33" i="11"/>
  <c r="E33" i="11"/>
  <c r="F33" i="11"/>
  <c r="O33" i="11"/>
  <c r="H33" i="11"/>
  <c r="J33" i="11"/>
  <c r="L33" i="11"/>
  <c r="G33" i="11"/>
  <c r="P33" i="11"/>
  <c r="K33" i="11"/>
  <c r="T11" i="11"/>
  <c r="T10" i="11"/>
  <c r="T9" i="11"/>
  <c r="D33" i="11"/>
  <c r="T8" i="11"/>
  <c r="Z14" i="10"/>
  <c r="Y14" i="10"/>
  <c r="G23" i="10"/>
  <c r="Y9" i="10"/>
  <c r="Z9" i="10"/>
  <c r="Y17" i="10"/>
  <c r="Z17" i="10"/>
  <c r="Z13" i="10"/>
  <c r="Y13" i="10"/>
  <c r="H23" i="10"/>
  <c r="AA7" i="10"/>
  <c r="Y10" i="10"/>
  <c r="Z10" i="10"/>
  <c r="Y18" i="10"/>
  <c r="Z18" i="10"/>
  <c r="E23" i="10"/>
  <c r="F23" i="10"/>
  <c r="I23" i="10"/>
  <c r="Z11" i="10"/>
  <c r="Y11" i="10"/>
  <c r="Y20" i="10"/>
  <c r="Z20" i="10"/>
  <c r="L23" i="10"/>
  <c r="Z15" i="10"/>
  <c r="Y15" i="10"/>
  <c r="Y16" i="10"/>
  <c r="Z16" i="10"/>
  <c r="J23" i="10"/>
  <c r="Z12" i="10"/>
  <c r="Y12" i="10"/>
  <c r="D23" i="10"/>
  <c r="Y8" i="10"/>
  <c r="Z8" i="10"/>
  <c r="F29" i="9"/>
  <c r="E29" i="9"/>
  <c r="G29" i="9"/>
  <c r="D29" i="9"/>
  <c r="H28" i="9"/>
  <c r="I28" i="9"/>
  <c r="S28" i="9"/>
  <c r="K28" i="9"/>
  <c r="T28" i="9"/>
  <c r="R28" i="9"/>
  <c r="Z7" i="8"/>
  <c r="Y7" i="7"/>
  <c r="Y8" i="7"/>
  <c r="Y10" i="7"/>
  <c r="Y9" i="7"/>
  <c r="Q31" i="7"/>
  <c r="K31" i="7"/>
  <c r="T31" i="7"/>
  <c r="H31" i="7"/>
  <c r="S31" i="7"/>
  <c r="F31" i="7"/>
  <c r="O31" i="7"/>
  <c r="G31" i="7"/>
  <c r="P31" i="7"/>
  <c r="J31" i="7"/>
  <c r="Y28" i="7"/>
  <c r="U8" i="11"/>
  <c r="Y16" i="7"/>
  <c r="U6" i="7"/>
  <c r="X16" i="9"/>
  <c r="U9" i="11"/>
  <c r="U20" i="11"/>
  <c r="AA14" i="17"/>
  <c r="Y25" i="7"/>
  <c r="Y15" i="7"/>
  <c r="Z12" i="8"/>
  <c r="X8" i="9"/>
  <c r="X17" i="9"/>
  <c r="U10" i="11"/>
  <c r="U21" i="11"/>
  <c r="O31" i="15"/>
  <c r="AA15" i="17"/>
  <c r="C47" i="19"/>
  <c r="Y26" i="7"/>
  <c r="Y24" i="7"/>
  <c r="Y14" i="7"/>
  <c r="X9" i="9"/>
  <c r="X18" i="9"/>
  <c r="U11" i="11"/>
  <c r="U22" i="11"/>
  <c r="AA17" i="17"/>
  <c r="X15" i="9"/>
  <c r="AA13" i="17"/>
  <c r="Y13" i="7"/>
  <c r="Z14" i="8"/>
  <c r="X10" i="9"/>
  <c r="X19" i="9"/>
  <c r="U13" i="11"/>
  <c r="U23" i="11"/>
  <c r="C36" i="11"/>
  <c r="Y21" i="7"/>
  <c r="Y12" i="7"/>
  <c r="X11" i="9"/>
  <c r="X20" i="9"/>
  <c r="U14" i="11"/>
  <c r="U25" i="11"/>
  <c r="AA29" i="17"/>
  <c r="AH15" i="23"/>
  <c r="Y23" i="7"/>
  <c r="Z8" i="8"/>
  <c r="X13" i="9"/>
  <c r="X21" i="9"/>
  <c r="Q7" i="10"/>
  <c r="U15" i="11"/>
  <c r="U26" i="11"/>
  <c r="K31" i="15"/>
  <c r="AA30" i="17"/>
  <c r="Y17" i="7"/>
  <c r="U18" i="11"/>
  <c r="Y19" i="7"/>
  <c r="Y29" i="7"/>
  <c r="Y18" i="7"/>
  <c r="I31" i="7"/>
  <c r="R31" i="7"/>
  <c r="X14" i="9"/>
  <c r="L28" i="9"/>
  <c r="U28" i="9"/>
  <c r="U16" i="11"/>
  <c r="C35" i="11"/>
  <c r="AA31" i="17"/>
  <c r="I31" i="15"/>
  <c r="AA28" i="17"/>
  <c r="E32" i="11"/>
  <c r="Z15" i="19"/>
  <c r="G28" i="9"/>
  <c r="Q28" i="9"/>
  <c r="F32" i="11"/>
  <c r="N32" i="11"/>
  <c r="H31" i="15"/>
  <c r="Z16" i="19"/>
  <c r="I27" i="19"/>
  <c r="I37" i="19"/>
  <c r="Q27" i="19"/>
  <c r="D24" i="21"/>
  <c r="M32" i="11"/>
  <c r="G32" i="11"/>
  <c r="O32" i="11"/>
  <c r="Q31" i="15"/>
  <c r="J27" i="19"/>
  <c r="J37" i="19"/>
  <c r="R37" i="19"/>
  <c r="P27" i="19"/>
  <c r="P37" i="19"/>
  <c r="H32" i="11"/>
  <c r="P32" i="11"/>
  <c r="J31" i="15"/>
  <c r="R31" i="15"/>
  <c r="Z9" i="19"/>
  <c r="Z20" i="19"/>
  <c r="K27" i="19"/>
  <c r="K37" i="19"/>
  <c r="I32" i="11"/>
  <c r="Z10" i="19"/>
  <c r="Z21" i="19"/>
  <c r="D27" i="19"/>
  <c r="D37" i="19"/>
  <c r="L27" i="19"/>
  <c r="L37" i="19"/>
  <c r="H27" i="19"/>
  <c r="H37" i="19"/>
  <c r="J32" i="11"/>
  <c r="Z11" i="19"/>
  <c r="Z22" i="19"/>
  <c r="E27" i="19"/>
  <c r="E37" i="19"/>
  <c r="M27" i="19"/>
  <c r="M37" i="19"/>
  <c r="H24" i="21"/>
  <c r="Z26" i="19"/>
  <c r="K32" i="11"/>
  <c r="Z13" i="19"/>
  <c r="F27" i="19"/>
  <c r="F37" i="19"/>
  <c r="N27" i="19"/>
  <c r="N37" i="19"/>
  <c r="E28" i="9"/>
  <c r="N28" i="9"/>
  <c r="D32" i="11"/>
  <c r="L32" i="11"/>
  <c r="G31" i="15"/>
  <c r="Z14" i="19"/>
  <c r="G27" i="19"/>
  <c r="G37" i="19"/>
  <c r="O27" i="19"/>
  <c r="O37" i="19"/>
  <c r="J24" i="21"/>
  <c r="K24" i="21"/>
  <c r="P24" i="21"/>
  <c r="E24" i="21"/>
  <c r="F24" i="21"/>
  <c r="R24" i="21"/>
  <c r="G24" i="21"/>
  <c r="S24" i="21"/>
  <c r="I24" i="21"/>
  <c r="Z8" i="19"/>
  <c r="F28" i="9"/>
  <c r="P28" i="9"/>
  <c r="D28" i="9"/>
  <c r="M28" i="9"/>
  <c r="V28" i="9"/>
  <c r="L31" i="7"/>
  <c r="E31" i="7"/>
  <c r="M31" i="7"/>
  <c r="C11" i="7"/>
  <c r="X11" i="7"/>
  <c r="W31" i="7"/>
  <c r="Z6" i="7"/>
  <c r="D31" i="7"/>
  <c r="T7" i="21"/>
  <c r="AB26" i="17"/>
  <c r="C7" i="19"/>
  <c r="C40" i="19"/>
  <c r="T17" i="21"/>
  <c r="C22" i="7"/>
  <c r="C15" i="13"/>
  <c r="Q15" i="13"/>
  <c r="E15" i="48"/>
  <c r="C12" i="11"/>
  <c r="T12" i="11"/>
  <c r="R15" i="18"/>
  <c r="C17" i="16"/>
  <c r="R17" i="16"/>
  <c r="Y17" i="8"/>
  <c r="Z6" i="8"/>
  <c r="Z9" i="8"/>
  <c r="Z10" i="8"/>
  <c r="Z11" i="8"/>
  <c r="Z13" i="8"/>
  <c r="Z16" i="8"/>
  <c r="Z17" i="8"/>
  <c r="E8" i="48"/>
  <c r="H15" i="23"/>
  <c r="AD15" i="23"/>
  <c r="C19" i="19"/>
  <c r="C12" i="19"/>
  <c r="S22" i="15"/>
  <c r="S6" i="15"/>
  <c r="C19" i="11"/>
  <c r="C7" i="11"/>
  <c r="F13" i="48"/>
  <c r="C7" i="10"/>
  <c r="F12" i="48"/>
  <c r="C7" i="9"/>
  <c r="W7" i="9"/>
  <c r="C12" i="9"/>
  <c r="W12" i="9"/>
  <c r="C6" i="7"/>
  <c r="X6" i="7"/>
  <c r="Y7" i="2"/>
  <c r="X7" i="2"/>
  <c r="W7" i="2"/>
  <c r="V7" i="2"/>
  <c r="T7" i="2"/>
  <c r="S7" i="2"/>
  <c r="Q7" i="2"/>
  <c r="P7" i="2"/>
  <c r="O7" i="2"/>
  <c r="N7" i="2"/>
  <c r="L7" i="2"/>
  <c r="K7" i="2"/>
  <c r="J7" i="2"/>
  <c r="I7" i="2"/>
  <c r="H7" i="2"/>
  <c r="G7" i="2"/>
  <c r="F7" i="2"/>
  <c r="E7" i="2"/>
  <c r="D7" i="2"/>
  <c r="C8" i="2"/>
  <c r="AA8" i="2"/>
  <c r="C9" i="2"/>
  <c r="C10" i="2"/>
  <c r="C11" i="2"/>
  <c r="C12" i="2"/>
  <c r="C13" i="2"/>
  <c r="C14" i="2"/>
  <c r="AA14" i="2"/>
  <c r="C15" i="2"/>
  <c r="AA15" i="2"/>
  <c r="C16" i="2"/>
  <c r="C18" i="2"/>
  <c r="C21" i="2"/>
  <c r="C22" i="2"/>
  <c r="C23" i="2"/>
  <c r="C24" i="2"/>
  <c r="Y19" i="1"/>
  <c r="X19" i="1"/>
  <c r="W19" i="1"/>
  <c r="V19" i="1"/>
  <c r="U19" i="1"/>
  <c r="T19" i="1"/>
  <c r="S19" i="1"/>
  <c r="R19" i="1"/>
  <c r="P19" i="1"/>
  <c r="P34" i="1"/>
  <c r="N19" i="1"/>
  <c r="M19" i="1"/>
  <c r="L19" i="1"/>
  <c r="K19" i="1"/>
  <c r="J19" i="1"/>
  <c r="I19" i="1"/>
  <c r="H19" i="1"/>
  <c r="G19" i="1"/>
  <c r="E19" i="1"/>
  <c r="D19" i="1"/>
  <c r="Y12" i="1"/>
  <c r="X12" i="1"/>
  <c r="W12" i="1"/>
  <c r="V12" i="1"/>
  <c r="T12" i="1"/>
  <c r="S12" i="1"/>
  <c r="R12" i="1"/>
  <c r="N12" i="1"/>
  <c r="M12" i="1"/>
  <c r="L12" i="1"/>
  <c r="K12" i="1"/>
  <c r="J12" i="1"/>
  <c r="I12" i="1"/>
  <c r="H12" i="1"/>
  <c r="F12" i="1"/>
  <c r="E12" i="1"/>
  <c r="Y7" i="1"/>
  <c r="X7" i="1"/>
  <c r="W7" i="1"/>
  <c r="W34" i="1"/>
  <c r="V7" i="1"/>
  <c r="T7" i="1"/>
  <c r="S7" i="1"/>
  <c r="R7" i="1"/>
  <c r="N7" i="1"/>
  <c r="M27" i="1"/>
  <c r="L7" i="1"/>
  <c r="K7" i="1"/>
  <c r="J7" i="1"/>
  <c r="I7" i="1"/>
  <c r="H7" i="1"/>
  <c r="G7" i="1"/>
  <c r="F7" i="1"/>
  <c r="E7" i="1"/>
  <c r="C18" i="1"/>
  <c r="Z18" i="1"/>
  <c r="C16" i="1"/>
  <c r="Z16" i="1"/>
  <c r="C15" i="1"/>
  <c r="Z15" i="1"/>
  <c r="C14" i="1"/>
  <c r="Z14" i="1"/>
  <c r="C13" i="1"/>
  <c r="Z13" i="1"/>
  <c r="C11" i="1"/>
  <c r="Z11" i="1"/>
  <c r="C10" i="1"/>
  <c r="Z10" i="1"/>
  <c r="C9" i="1"/>
  <c r="Z9" i="1"/>
  <c r="C8" i="1"/>
  <c r="Z8" i="1"/>
  <c r="C24" i="21"/>
  <c r="L24" i="21"/>
  <c r="C25" i="21"/>
  <c r="U7" i="21"/>
  <c r="U17" i="21"/>
  <c r="E23" i="48"/>
  <c r="F25" i="48"/>
  <c r="Q37" i="19"/>
  <c r="T7" i="19"/>
  <c r="T12" i="19"/>
  <c r="T19" i="19"/>
  <c r="C30" i="19"/>
  <c r="C27" i="19"/>
  <c r="F21" i="48"/>
  <c r="F15" i="48"/>
  <c r="O12" i="9"/>
  <c r="F11" i="48"/>
  <c r="X22" i="7"/>
  <c r="U11" i="7"/>
  <c r="U22" i="7"/>
  <c r="F7" i="48"/>
  <c r="C32" i="11"/>
  <c r="C33" i="11"/>
  <c r="T7" i="11"/>
  <c r="U7" i="11"/>
  <c r="U12" i="11"/>
  <c r="T19" i="11"/>
  <c r="U19" i="11"/>
  <c r="E13" i="48"/>
  <c r="Y34" i="1"/>
  <c r="S11" i="15"/>
  <c r="V34" i="1"/>
  <c r="X34" i="1"/>
  <c r="Y19" i="19"/>
  <c r="Y12" i="19"/>
  <c r="Y7" i="19"/>
  <c r="S6" i="18"/>
  <c r="R6" i="18"/>
  <c r="AB12" i="17"/>
  <c r="C33" i="17"/>
  <c r="AA12" i="17"/>
  <c r="AA26" i="17"/>
  <c r="E19" i="48"/>
  <c r="Y7" i="10"/>
  <c r="C23" i="10"/>
  <c r="Z7" i="10"/>
  <c r="E12" i="48"/>
  <c r="C29" i="9"/>
  <c r="O28" i="9"/>
  <c r="X7" i="9"/>
  <c r="C28" i="2"/>
  <c r="AC7" i="2"/>
  <c r="Y6" i="7"/>
  <c r="C27" i="2"/>
  <c r="AA12" i="2"/>
  <c r="Z12" i="2"/>
  <c r="AA11" i="2"/>
  <c r="Z11" i="2"/>
  <c r="Z18" i="2"/>
  <c r="AA18" i="2"/>
  <c r="Z10" i="2"/>
  <c r="AA10" i="2"/>
  <c r="AA9" i="2"/>
  <c r="Z9" i="2"/>
  <c r="Z13" i="2"/>
  <c r="AA13" i="2"/>
  <c r="AA16" i="2"/>
  <c r="Z16" i="2"/>
  <c r="AB7" i="2"/>
  <c r="Z14" i="2"/>
  <c r="Z8" i="2"/>
  <c r="Z15" i="2"/>
  <c r="G19" i="2"/>
  <c r="G26" i="2"/>
  <c r="H19" i="2"/>
  <c r="H26" i="2"/>
  <c r="I19" i="2"/>
  <c r="I26" i="2"/>
  <c r="S19" i="2"/>
  <c r="S26" i="2"/>
  <c r="J19" i="2"/>
  <c r="J26" i="2"/>
  <c r="T19" i="2"/>
  <c r="T26" i="2"/>
  <c r="L19" i="2"/>
  <c r="L26" i="2"/>
  <c r="P19" i="2"/>
  <c r="P26" i="2"/>
  <c r="N19" i="2"/>
  <c r="N26" i="2"/>
  <c r="F19" i="2"/>
  <c r="F26" i="2"/>
  <c r="O19" i="2"/>
  <c r="O26" i="2"/>
  <c r="K19" i="2"/>
  <c r="K26" i="2"/>
  <c r="AA19" i="1"/>
  <c r="AC19" i="1"/>
  <c r="M34" i="1"/>
  <c r="AC7" i="1"/>
  <c r="Z19" i="1"/>
  <c r="AC12" i="1"/>
  <c r="AB19" i="1"/>
  <c r="AA15" i="1"/>
  <c r="AA18" i="1"/>
  <c r="AA9" i="1"/>
  <c r="AA16" i="1"/>
  <c r="AB12" i="1"/>
  <c r="AA8" i="1"/>
  <c r="AA10" i="1"/>
  <c r="AA11" i="1"/>
  <c r="AA13" i="1"/>
  <c r="AA14" i="1"/>
  <c r="AB7" i="1"/>
  <c r="AE15" i="23"/>
  <c r="E25" i="48"/>
  <c r="I27" i="1"/>
  <c r="T27" i="1"/>
  <c r="J27" i="1"/>
  <c r="S27" i="1"/>
  <c r="K27" i="1"/>
  <c r="U31" i="7"/>
  <c r="Y11" i="7"/>
  <c r="E27" i="1"/>
  <c r="H27" i="1"/>
  <c r="L27" i="1"/>
  <c r="F27" i="1"/>
  <c r="N27" i="1"/>
  <c r="G27" i="1"/>
  <c r="T6" i="15"/>
  <c r="R27" i="1"/>
  <c r="C41" i="1"/>
  <c r="C40" i="1"/>
  <c r="C38" i="1"/>
  <c r="C39" i="1"/>
  <c r="T22" i="15"/>
  <c r="Z12" i="19"/>
  <c r="Z19" i="19"/>
  <c r="Q19" i="2"/>
  <c r="Q26" i="2"/>
  <c r="O17" i="16"/>
  <c r="E19" i="2"/>
  <c r="E26" i="2"/>
  <c r="D19" i="2"/>
  <c r="D26" i="2"/>
  <c r="T11" i="15"/>
  <c r="C28" i="9"/>
  <c r="C12" i="1"/>
  <c r="Z12" i="1"/>
  <c r="C7" i="1"/>
  <c r="C31" i="7"/>
  <c r="C32" i="2"/>
  <c r="C33" i="2"/>
  <c r="C31" i="15"/>
  <c r="P31" i="15"/>
  <c r="E17" i="48"/>
  <c r="C22" i="18"/>
  <c r="E20" i="48"/>
  <c r="C31" i="2"/>
  <c r="C30" i="2"/>
  <c r="C7" i="2"/>
  <c r="Z7" i="2"/>
  <c r="U7" i="2"/>
  <c r="C20" i="2"/>
  <c r="C19" i="2"/>
  <c r="F4" i="48"/>
  <c r="S17" i="16"/>
  <c r="E18" i="48"/>
  <c r="F18" i="48"/>
  <c r="X12" i="9"/>
  <c r="E11" i="48"/>
  <c r="Z7" i="19"/>
  <c r="C37" i="19"/>
  <c r="T37" i="19"/>
  <c r="C43" i="19"/>
  <c r="E21" i="48"/>
  <c r="Y22" i="7"/>
  <c r="E7" i="48"/>
  <c r="AA7" i="2"/>
  <c r="I34" i="1"/>
  <c r="S34" i="1"/>
  <c r="T34" i="1"/>
  <c r="R34" i="1"/>
  <c r="J34" i="1"/>
  <c r="K34" i="1"/>
  <c r="H34" i="1"/>
  <c r="G34" i="1"/>
  <c r="E34" i="1"/>
  <c r="F34" i="1"/>
  <c r="L34" i="1"/>
  <c r="N34" i="1"/>
  <c r="Z7" i="1"/>
  <c r="U7" i="1"/>
  <c r="U12" i="1"/>
  <c r="AA12" i="1"/>
  <c r="AA7" i="1"/>
  <c r="U34" i="1"/>
  <c r="C26" i="2"/>
  <c r="C29" i="2"/>
  <c r="E4" i="48"/>
  <c r="D27" i="1"/>
  <c r="C28" i="1"/>
  <c r="D34" i="1"/>
  <c r="C37" i="1"/>
  <c r="C27" i="1"/>
  <c r="F3" i="48"/>
  <c r="C34" i="1"/>
  <c r="E3" i="48"/>
</calcChain>
</file>

<file path=xl/sharedStrings.xml><?xml version="1.0" encoding="utf-8"?>
<sst xmlns="http://schemas.openxmlformats.org/spreadsheetml/2006/main" count="1446" uniqueCount="661">
  <si>
    <t xml:space="preserve">             KIỂM TRA ĐẢNG VIÊN THEO ĐIỀU 30 ĐIỀU LỆ ĐẢNG</t>
  </si>
  <si>
    <t>(ĐVT: Đảng viên)</t>
  </si>
  <si>
    <t>Đảng viên được kiểm tra</t>
  </si>
  <si>
    <t>Tổng số đảng viên được
 kiểm tra</t>
  </si>
  <si>
    <t>Cấp kiểm tra</t>
  </si>
  <si>
    <t xml:space="preserve">Nội dung kiểm tra </t>
  </si>
  <si>
    <t>Kết luận</t>
  </si>
  <si>
    <t>BCHTW, BCT, Ban Bí thư</t>
  </si>
  <si>
    <t>Tỉnh ủy, BTV tỉnh uỷ 
và tương đương</t>
  </si>
  <si>
    <t xml:space="preserve">Các CQ tham mưu của cấp ủy tỉnh và tương đương </t>
  </si>
  <si>
    <t>Huyện ủy, BTV HU 
và tương đương</t>
  </si>
  <si>
    <t>Các CQ tham mưu của  cấp ủy huyện và tương đương</t>
  </si>
  <si>
    <t>Đảng ủy bộ phận</t>
  </si>
  <si>
    <t>Chi bộ</t>
  </si>
  <si>
    <t>Việc thực hiện những điều đảng viên không được làm</t>
  </si>
  <si>
    <t>Khác</t>
  </si>
  <si>
    <t>Thực hiện tốt</t>
  </si>
  <si>
    <t>Thực hiện chưa tốt</t>
  </si>
  <si>
    <t>Trong đó</t>
  </si>
  <si>
    <t>Tiêu chuẩn đảng viên, tiêu chuẩn cấp ủy viên</t>
  </si>
  <si>
    <t>Phải thi hành kỷ luật</t>
  </si>
  <si>
    <t>Đã thi hành kỷ luật</t>
  </si>
  <si>
    <t>I</t>
  </si>
  <si>
    <t xml:space="preserve">Trung ương </t>
  </si>
  <si>
    <t>Cấp tỉnh và tương đương</t>
  </si>
  <si>
    <t>Cấp huyện và tương đương</t>
  </si>
  <si>
    <t>Cấp cơ sở</t>
  </si>
  <si>
    <t>II</t>
  </si>
  <si>
    <t>Là cấp uỷ viên các cấp</t>
  </si>
  <si>
    <t xml:space="preserve">Uỷ viên Trung ương </t>
  </si>
  <si>
    <t>Tỉnh ủy viên và tương đương</t>
  </si>
  <si>
    <t>Huyện ủy viên và tương đương</t>
  </si>
  <si>
    <t>Đảng ủy viên</t>
  </si>
  <si>
    <t>Chi ủy viên</t>
  </si>
  <si>
    <t>III</t>
  </si>
  <si>
    <t>Đảng viên ở các lĩnh vực</t>
  </si>
  <si>
    <t>Đảng</t>
  </si>
  <si>
    <t>Đoàn thể</t>
  </si>
  <si>
    <t>Lực lượng vũ trang</t>
  </si>
  <si>
    <t>Sản xuất kinh doanh, dịch vụ</t>
  </si>
  <si>
    <t>Các lĩnh vực khác</t>
  </si>
  <si>
    <t>IV</t>
  </si>
  <si>
    <t>Có vi phạm</t>
  </si>
  <si>
    <t>Đảng uỷ bộ phận</t>
  </si>
  <si>
    <t>Huyện ủy,BTV huyện uỷ, thường trực huyện ủy và tương đương</t>
  </si>
  <si>
    <t>Tỉnh uỷ, BTV,thuờng trực  tỉnh uỷ và tương đương</t>
  </si>
  <si>
    <t>Các CQ tham mưu của Trung ương</t>
  </si>
  <si>
    <t>BCS đảng, đảng đoàn ở Trung ương</t>
  </si>
  <si>
    <t>Tổ chức đảng được kiểm tra</t>
  </si>
  <si>
    <t>Giải quyết khiếu nại, tố cáo</t>
  </si>
  <si>
    <t>Công tác cán bộ</t>
  </si>
  <si>
    <t>Các CQ tham mưu của  cấp ủy huyện 
và tương đương</t>
  </si>
  <si>
    <t>Huyện ủy, BTV HU và tương đương</t>
  </si>
  <si>
    <t>Tỉnh ủy, BTV Tỉnh uỷ và tương đương</t>
  </si>
  <si>
    <t>BCH Trung ương, BCT, BBT</t>
  </si>
  <si>
    <t>Tổng số tổ chức đảng được kiểm tra</t>
  </si>
  <si>
    <t>(ĐVT: Tổ chức đảng)</t>
  </si>
  <si>
    <t>KIỂM TRA TỔ CHỨC ĐẢNG CẤP DƯỚI THEO ĐIỀU 30 ĐIỀU LỆ ĐẢNG</t>
  </si>
  <si>
    <t xml:space="preserve"> GIÁM SÁT TỔ CHỨC ĐẢNG THEO ĐIỀU 30 ĐIỀU LỆ ĐẢNG</t>
  </si>
  <si>
    <t>Tổ chức đảng được giám sát</t>
  </si>
  <si>
    <t>Tổng số tổ chức đảng được giám sát</t>
  </si>
  <si>
    <t>Cấp giám sát</t>
  </si>
  <si>
    <t xml:space="preserve">Nội dung </t>
  </si>
  <si>
    <t xml:space="preserve">Kết quả </t>
  </si>
  <si>
    <t>BCH Trung ương, Bộ Chính trị, BBT</t>
  </si>
  <si>
    <t>Tỉnh uỷ, BTV tỉnh uỷ và tương đương</t>
  </si>
  <si>
    <t>Huyện uỷ, BTV HU và tương đương</t>
  </si>
  <si>
    <t>Việc chấp hành nghị quyết, chỉ thị, quy định, kết luận của Đảng; chính sách, pháp luật của Nhà nước</t>
  </si>
  <si>
    <t>Số tổ chức đảng thực hiện tốt</t>
  </si>
  <si>
    <t xml:space="preserve">Số tổ chức đảng chuyển kiểm tra khi có dấu hiệu vi phạm </t>
  </si>
  <si>
    <t>Tỉnh ủy, BTV, thường trực tỉnh ủy và 
tương đương</t>
  </si>
  <si>
    <t>BCS đảng, đảng đoàn cấp tỉnh và 
tương đương</t>
  </si>
  <si>
    <t>Huyện ủy, BTV, thường trực huyện ủy và tương đương</t>
  </si>
  <si>
    <t xml:space="preserve">                            THI HÀNH KỶ LUẬT ĐẢNG VIÊN CỦA CẤP ỦY CÁC CẤP VÀ CHI BỘ</t>
  </si>
  <si>
    <t>Đảng viên 
bị thi hành kỷ luật</t>
  </si>
  <si>
    <t>Tổng số đảng viên bị THKL</t>
  </si>
  <si>
    <t>Hình thức kỷ luật</t>
  </si>
  <si>
    <t>Đình chỉ sinh hoạt đảng</t>
  </si>
  <si>
    <t xml:space="preserve">Cấp thi hành kỷ luật </t>
  </si>
  <si>
    <t>Nội dung vi phạm</t>
  </si>
  <si>
    <t>Xử lý pháp luật</t>
  </si>
  <si>
    <t>Xử lý hành chính</t>
  </si>
  <si>
    <t>Khiển trách</t>
  </si>
  <si>
    <t>Cảnh cáo</t>
  </si>
  <si>
    <t>Cách chức</t>
  </si>
  <si>
    <t>Khai trừ</t>
  </si>
  <si>
    <t>BCHTW, Bộ Chính trị, Ban Bí thư</t>
  </si>
  <si>
    <t xml:space="preserve">Tỉnh uỷ, BTV tỉnh uỷ và tương đương </t>
  </si>
  <si>
    <t>Những điều đảng viên không được làm</t>
  </si>
  <si>
    <t>Tham nhũng, cố ý làm trái</t>
  </si>
  <si>
    <t>Số lượng</t>
  </si>
  <si>
    <t>Bị phạt tù (kể cả án treo)</t>
  </si>
  <si>
    <t>Hình thức khác</t>
  </si>
  <si>
    <t>Uỷ viên Trung ương</t>
  </si>
  <si>
    <t>Hành chính, Nhà nước</t>
  </si>
  <si>
    <t>SXKD, dịch vụ</t>
  </si>
  <si>
    <t>Lĩnh vực khác</t>
  </si>
  <si>
    <t>Đoàn kết nội bộ</t>
  </si>
  <si>
    <t xml:space="preserve">                 THI HÀNH KỶ LUẬT TỔ CHỨC ĐẢNG CỦA CẤP ỦY CÁC CẤP</t>
  </si>
  <si>
    <t xml:space="preserve">                                            (ĐVT: Tổ chức đảng)</t>
  </si>
  <si>
    <t>Tổ chức đảng bị thi hành kỷ luật</t>
  </si>
  <si>
    <t>Tổng số tổ chức đảng bị thi hành kỷ luật</t>
  </si>
  <si>
    <t>Cấp thi hành kỷ luật</t>
  </si>
  <si>
    <t>Giải tán</t>
  </si>
  <si>
    <t>Huyện uỷ, BTV huyện uỷ và tương đương</t>
  </si>
  <si>
    <t>Đảng uỷ cơ sở</t>
  </si>
  <si>
    <t>Tỉnh  uỷ, BTV, Thường trực tỉnh uỷ và tương đương</t>
  </si>
  <si>
    <t>BCS đảng, đảng đoàn cấp tỉnh và tương đương</t>
  </si>
  <si>
    <t>Huyện uỷ, BTV, Thường trực huyện uỷ và tương đương</t>
  </si>
  <si>
    <t>Các CQ tham mưu của cấp ủy huyện và tương đương</t>
  </si>
  <si>
    <t>Đảng uỷ cơ sở, BTV đảng ủy cơ sở</t>
  </si>
  <si>
    <t>Đảng uỷ  bộ phận</t>
  </si>
  <si>
    <t>Chi uỷ viên</t>
  </si>
  <si>
    <t>Đảng uỷ viên</t>
  </si>
  <si>
    <t xml:space="preserve">                   Phó Bí thư</t>
  </si>
  <si>
    <t>Trong đó:  Bí thư</t>
  </si>
  <si>
    <t>Cấp ủy viên các cấp</t>
  </si>
  <si>
    <t>Số đảng viên chuyển kiểm tra 
khi có dấu hiệu vi phạm</t>
  </si>
  <si>
    <t>Số đảng viên thực hiện tốt</t>
  </si>
  <si>
    <t xml:space="preserve">Chi bộ </t>
  </si>
  <si>
    <t>BCH TW, Bộ Chính trị, 
Ban Bí thư</t>
  </si>
  <si>
    <t>Tổng số đảng viên được giám sát</t>
  </si>
  <si>
    <t>Đảng viên được giám sát</t>
  </si>
  <si>
    <t>(ĐVT: đảng viên)</t>
  </si>
  <si>
    <t xml:space="preserve">          (Giám sát theo chuyên đề)</t>
  </si>
  <si>
    <t>GIÁM SÁT ĐẢNG VIÊN THEO ĐIỀU 30 ĐIỀU LỆ ĐẢNG</t>
  </si>
  <si>
    <t>Việc chấp hành chính sách, pháp luật của Nhà nước</t>
  </si>
  <si>
    <t xml:space="preserve">                   GIẢI QUYẾT KHIẾU NẠI KỶ LUẬT ĐẢNG VIÊN CỦA CẤP ỦY CÁC CẤP</t>
  </si>
  <si>
    <t>Đảng viên khiếu nại
 kỷ luật đảng</t>
  </si>
  <si>
    <t>Đã giải quyết xong</t>
  </si>
  <si>
    <t>Cấp giải quyết khiếu nại</t>
  </si>
  <si>
    <t>Nội dung khiếu nại</t>
  </si>
  <si>
    <t xml:space="preserve">Tỉnh ủy và tương đương </t>
  </si>
  <si>
    <t>BTV tỉnh uỷ và tương đương</t>
  </si>
  <si>
    <t>Huyện ủy và tương đương</t>
  </si>
  <si>
    <t>BTV huyện uỷ và tương đương</t>
  </si>
  <si>
    <t xml:space="preserve">Hình thức kỷ luật </t>
  </si>
  <si>
    <t>Giữ nguyên hình thức kỷ luật</t>
  </si>
  <si>
    <t>Thay đổi hình thức kỷ luật</t>
  </si>
  <si>
    <t>Nguyên nhân thay đổi
 hình thức kỷ luật</t>
  </si>
  <si>
    <t>Tăng hình thức kỷ luật</t>
  </si>
  <si>
    <t>Giảm hình thức kỷ luật</t>
  </si>
  <si>
    <t>Xoá kỷ luật</t>
  </si>
  <si>
    <t>Thẩm tra, xác minh</t>
  </si>
  <si>
    <t>Trung ương</t>
  </si>
  <si>
    <t>Cấp quyết định kỷ luật</t>
  </si>
  <si>
    <t>BCHTW, Bộ Chính trị, BBT</t>
  </si>
  <si>
    <t>UBKT Trung ương</t>
  </si>
  <si>
    <t>Tỉnh ủy và tương đương</t>
  </si>
  <si>
    <t>BTV tỉnh ủy và tương đương</t>
  </si>
  <si>
    <t>UBKT tỉnh uỷ và tương đương</t>
  </si>
  <si>
    <t>BTV huyện ủy và tương đương</t>
  </si>
  <si>
    <t>UBKT huyện ủy và tương đương</t>
  </si>
  <si>
    <t xml:space="preserve">Đảng ủy cơ sở </t>
  </si>
  <si>
    <t>GQ đúng thời gian quy định</t>
  </si>
  <si>
    <t xml:space="preserve">                   GIẢI QUYẾT KHIẾU NẠI KỶ LUẬT TỔ CHỨC ĐẢNG CỦA CẤP ỦY CÁC CẤP</t>
  </si>
  <si>
    <t>Tổ chức đảng khiếu nại
 kỷ luật đảng</t>
  </si>
  <si>
    <t>Ban Chấp hành Trung ương</t>
  </si>
  <si>
    <t xml:space="preserve">Bộ Chính trị </t>
  </si>
  <si>
    <t xml:space="preserve">Ban Bí thư </t>
  </si>
  <si>
    <t>Đảng ủy cơ sở</t>
  </si>
  <si>
    <t>Tổ chức đảng khiếu nại</t>
  </si>
  <si>
    <t>Tỉnh uỷ và tương đương</t>
  </si>
  <si>
    <t>Ban Thường vụ, Thường trực tỉnh uỷ và tương đương</t>
  </si>
  <si>
    <t>Huyện uỷ và tương đương</t>
  </si>
  <si>
    <t>Ban Thường vụ, Thường trực huyện uỷ và tương đương</t>
  </si>
  <si>
    <t>Tổng số đảng viên 
được kiểm tra</t>
  </si>
  <si>
    <t>Nội dung kiểm tra</t>
  </si>
  <si>
    <t xml:space="preserve">UBKT huyện uỷ và tương đương </t>
  </si>
  <si>
    <t>UBKT đảng uỷ cơ sở</t>
  </si>
  <si>
    <t>Việc giữ gìn đoàn kết nội bộ</t>
  </si>
  <si>
    <t>Tỉnh uỷ viên và tương đương</t>
  </si>
  <si>
    <t>Huyện uỷ viên và tương đương</t>
  </si>
  <si>
    <t>Số có vi phạm</t>
  </si>
  <si>
    <t xml:space="preserve"> KIỂM TRA TỔ CHỨC ĐẢNG KHI CÓ DẤU HIỆU VI PHẠM CỦA ỦY BAN KIỂM TRA CÁC CẤP</t>
  </si>
  <si>
    <t>Biểu 10</t>
  </si>
  <si>
    <t>UBKT huyện uỷ và tương đương</t>
  </si>
  <si>
    <t>BCS đảng, đảng đoàn ở TW</t>
  </si>
  <si>
    <t>Tỉnh ủy, BTV, Thường trực tỉnh ủy và tương đương</t>
  </si>
  <si>
    <t>Huyện ủy, BTV, Thường trực huyện ủy và tương đương</t>
  </si>
  <si>
    <t>Tổ chức đảng có vi phạm</t>
  </si>
  <si>
    <t>Biểu 11</t>
  </si>
  <si>
    <t xml:space="preserve"> (ĐVT: Tổ chức đảng)</t>
  </si>
  <si>
    <t>Tỉnh ủy, BTV tỉnh ủy và tương đương</t>
  </si>
  <si>
    <t>UBKT tỉnh ủy và tương đương</t>
  </si>
  <si>
    <t>Huyện ủy, BTV huyện ủy và tương đương</t>
  </si>
  <si>
    <t>UBKT đảng ủy cơ sở</t>
  </si>
  <si>
    <t>Biểu 12</t>
  </si>
  <si>
    <t xml:space="preserve"> Số ĐV bị THKL trong mốc thời gian kiểm tra</t>
  </si>
  <si>
    <t xml:space="preserve"> Đảng viên bị THKL     
do từng cấp quản lý</t>
  </si>
  <si>
    <t>Kiến nghị sau kiểm tra</t>
  </si>
  <si>
    <t xml:space="preserve">Cấp cơ sở và tương đương </t>
  </si>
  <si>
    <t>Số tổ chức đảng làm tốt công tác THKL</t>
  </si>
  <si>
    <t>Số tổ chức đảng chưa làm tốt công tác THKL</t>
  </si>
  <si>
    <t>Xóa kỷ luật</t>
  </si>
  <si>
    <t>Huyện ủy, BTV huyện ủy 
và tương đương</t>
  </si>
  <si>
    <t xml:space="preserve">           GIÁM SÁT ĐẢNG VIÊN CỦA ỦY BAN KIỂM TRA CÁC CẤP </t>
  </si>
  <si>
    <t>Biểu 13</t>
  </si>
  <si>
    <t>UBKT cấp cơ sở</t>
  </si>
  <si>
    <t xml:space="preserve">Số đảng viên chuyển kiểm tra khi có dấu hiệu vi phạm </t>
  </si>
  <si>
    <t>Biểu 14</t>
  </si>
  <si>
    <t>UBKT cơ sở</t>
  </si>
  <si>
    <t>Huyện ủy, BTV huyện ủy, thường trực huyện ủy và tương đương</t>
  </si>
  <si>
    <t xml:space="preserve">                    THI HÀNH KỶ LUẬT ĐẢNG VIÊN CỦA ỦY BAN KIỂM TRA CÁC CẤP</t>
  </si>
  <si>
    <t>Biểu 15</t>
  </si>
  <si>
    <t>Tổng số đảng viên bị
 thi hành kỷ luật</t>
  </si>
  <si>
    <t>Cấp THKL</t>
  </si>
  <si>
    <t>Thiếu trách nhiệm, buông lỏng lãnh đạo</t>
  </si>
  <si>
    <t xml:space="preserve">                 THI HÀNH KỶ LUẬT TỔ CHỨC ĐẢNG CỦA ỦY BAN KIỂM TRA CÁC CẤP</t>
  </si>
  <si>
    <t>Biểu 16</t>
  </si>
  <si>
    <t>Đảng viên bị tố cáo</t>
  </si>
  <si>
    <t>Cấp giải quyết</t>
  </si>
  <si>
    <t>Nội dung tố cáo</t>
  </si>
  <si>
    <t>Chưa có cơ sở kết luận</t>
  </si>
  <si>
    <t>Tố sai</t>
  </si>
  <si>
    <t>Tố đúng và đúng một phần</t>
  </si>
  <si>
    <t xml:space="preserve">      GIẢI QUYẾT TỐ CÁO TỔ CHỨC ĐẢNG CỦA ỦY BAN KIỂM TRA CÁC CẤP</t>
  </si>
  <si>
    <t>Biểu 17</t>
  </si>
  <si>
    <t>Tổ chức đảng bị tố cáo</t>
  </si>
  <si>
    <t>Tỉnh ủy, BTV tỉnh ủy, thường trực tỉnh ủy và tương đương</t>
  </si>
  <si>
    <t>Giải quyết đúng thời gian quy định</t>
  </si>
  <si>
    <t xml:space="preserve">      GIẢI QUYẾT KHIẾU NẠI KỶ LUẬT ĐẢNG VIÊN CỦA ỦY BAN KIỂM TRA CÁC CẤP</t>
  </si>
  <si>
    <t>Biểu 18</t>
  </si>
  <si>
    <t xml:space="preserve">               (ĐVT: Đảng viên)</t>
  </si>
  <si>
    <t xml:space="preserve">Đảng viên khiếu nại
 kỷ luật </t>
  </si>
  <si>
    <t xml:space="preserve">Cấp giải quyết </t>
  </si>
  <si>
    <t>Vận dụng phương hướng,         phương châm thi hành kỷ luật</t>
  </si>
  <si>
    <t xml:space="preserve">            KIỂM TRA TÀI CHÍNH ĐẢNG (VỀ THU CHI NGÂN SÁCH VÀ SẢN XUẤT KINH DOANH)</t>
  </si>
  <si>
    <t>Biểu 19</t>
  </si>
  <si>
    <t>Tổ chức đảng 
được kiểm tra</t>
  </si>
  <si>
    <r>
      <t>Đảng viên có 
 vi phạm</t>
    </r>
    <r>
      <rPr>
        <i/>
        <sz val="8"/>
        <rFont val="Arial"/>
        <family val="2"/>
      </rPr>
      <t xml:space="preserve"> (ĐVT: đảng viên)</t>
    </r>
  </si>
  <si>
    <t>Tài chính của cấp ủy</t>
  </si>
  <si>
    <t>Tài chính của đơn vị hành chính</t>
  </si>
  <si>
    <t>Tài chính của đơn vị sự nghiệp</t>
  </si>
  <si>
    <t>Sản xuất kinh doanh</t>
  </si>
  <si>
    <t>Các nội dung khác</t>
  </si>
  <si>
    <t xml:space="preserve">Tổng số </t>
  </si>
  <si>
    <t>Chuyển cơ quan pháp luật xử lý</t>
  </si>
  <si>
    <t>Tham ô, thất thoát, lãng phí</t>
  </si>
  <si>
    <t>Chi sai chế độ</t>
  </si>
  <si>
    <t>Các vi phạm khác</t>
  </si>
  <si>
    <t>Xuất toán, thu hồi</t>
  </si>
  <si>
    <t>Hạch toán lại</t>
  </si>
  <si>
    <t>Văn phòng Trung ương</t>
  </si>
  <si>
    <t>Cơ quan tài chính tỉnh ủy và tương đương</t>
  </si>
  <si>
    <t>Doanh nghiệp của Đảng ở tỉnh ủy và tương đương</t>
  </si>
  <si>
    <t>Cơ quan tài chính huyện ủy  và tương đương</t>
  </si>
  <si>
    <t>Đảng ủy bộ phận, chi bộ trực thuộc</t>
  </si>
  <si>
    <t>KIỂM TRA TÀI CHÍNH ĐẢNG (VỀ VIỆC THU, NỘP, QUẢN LÝ VÀ SỬ DỤNG ĐẢNG PHÍ)</t>
  </si>
  <si>
    <t>Biểu 20</t>
  </si>
  <si>
    <t>Tổng số đảng viên được kiểm tra</t>
  </si>
  <si>
    <t>Số tổ chức đảng có vi phạm</t>
  </si>
  <si>
    <t>Đề nghị xử lý</t>
  </si>
  <si>
    <t>Thu thừa</t>
  </si>
  <si>
    <t>Tham ô, biển thủ</t>
  </si>
  <si>
    <t xml:space="preserve">Giao đơn vị xử lý </t>
  </si>
  <si>
    <t>Cơ quan tài chính huyện ủy và tương đương</t>
  </si>
  <si>
    <t>Biểu 21</t>
  </si>
  <si>
    <t>UBKT 
các cấp</t>
  </si>
  <si>
    <t>Tổng 
số</t>
  </si>
  <si>
    <t>Chức danh</t>
  </si>
  <si>
    <t>Kết quả đào tạo, bồi dưỡng</t>
  </si>
  <si>
    <t>Chủ nhiệm</t>
  </si>
  <si>
    <t>Phó Chủ nhiệm</t>
  </si>
  <si>
    <t>Ủy viên chuyên trách</t>
  </si>
  <si>
    <t>Ủy viên kiêm chức</t>
  </si>
  <si>
    <t>Công chức kiểm tra</t>
  </si>
  <si>
    <t>Khác</t>
  </si>
  <si>
    <t>KTVCC và tương đương</t>
  </si>
  <si>
    <t>KTV và tương đương</t>
  </si>
  <si>
    <t>Cán sự và tương đương</t>
  </si>
  <si>
    <t>Đại học</t>
  </si>
  <si>
    <t>Cử nhân, Cao cấp</t>
  </si>
  <si>
    <t>Trung cấp</t>
  </si>
  <si>
    <t>Tiến sỹ</t>
  </si>
  <si>
    <t>Cấp tỉnh</t>
  </si>
  <si>
    <t>Cấp huyện</t>
  </si>
  <si>
    <t>Lưu đơn</t>
  </si>
  <si>
    <t>TCĐ</t>
  </si>
  <si>
    <t>Tỉnh và tương đương</t>
  </si>
  <si>
    <t>Huyện và tương đương</t>
  </si>
  <si>
    <t>Cơ sở</t>
  </si>
  <si>
    <t>Nội dung</t>
  </si>
  <si>
    <t>Đơn phải giải quyết</t>
  </si>
  <si>
    <t>a</t>
  </si>
  <si>
    <t>b</t>
  </si>
  <si>
    <t>c</t>
  </si>
  <si>
    <t>d</t>
  </si>
  <si>
    <t>đ</t>
  </si>
  <si>
    <t>e</t>
  </si>
  <si>
    <t>g</t>
  </si>
  <si>
    <t>h</t>
  </si>
  <si>
    <t>i</t>
  </si>
  <si>
    <t>k</t>
  </si>
  <si>
    <t>TT</t>
  </si>
  <si>
    <t xml:space="preserve">                   (Giám sát theo chuyên đề)</t>
  </si>
  <si>
    <t>Đảng ủy cơ sở, BTV đảng ủy cơ sở</t>
  </si>
  <si>
    <t xml:space="preserve"> KIỂM TRA TỔ CHỨC ĐẢNG KHI CÓ DẤU HIỆU VI PHẠM CỦA CẤP ỦY, BAN THƯỜNG VỤ CẤP ỦY</t>
  </si>
  <si>
    <t xml:space="preserve">                                   (Giám sát theo chuyên đề)</t>
  </si>
  <si>
    <t>Biểu 22</t>
  </si>
  <si>
    <t>Đảng ủy cơ sở, BTV Đảng ủy cơ sở</t>
  </si>
  <si>
    <t>Chi bộ, đảng bộ trực thuộc, Chi ủy</t>
  </si>
  <si>
    <t>Thu thiếu</t>
  </si>
  <si>
    <t>(ĐVT: đơn)</t>
  </si>
  <si>
    <t>Việc chấp hành Cương lĩnh chính trị, Điều lệ Đảng, chủ trương, nghị quyết, chỉ thị, quy định, quy chế, kết luận của Đảng</t>
  </si>
  <si>
    <t>Tổ chức đảng, đảng viên bị tố cáo do từng cấp quản lý</t>
  </si>
  <si>
    <t xml:space="preserve">Phân loại 
</t>
  </si>
  <si>
    <t>Việc chấp hành nguyên tắc tập trung dân chủ, quy chế làm việc, chế độ công tác; các nguyên tắc sinh hoạt của Đảng</t>
  </si>
  <si>
    <t>Đảng viên</t>
  </si>
  <si>
    <t>CỘNG</t>
  </si>
  <si>
    <t>Chi bộ, Chi ủy</t>
  </si>
  <si>
    <t>Khác (tiểu ban, hội đồng, tổ đảng...)</t>
  </si>
  <si>
    <t xml:space="preserve">Nguyên tắc, thủ tục, quy trình, thẩm quyền </t>
  </si>
  <si>
    <t>Đảng ủy, BTV đảng ủy cơ sở</t>
  </si>
  <si>
    <t>Biểu 23</t>
  </si>
  <si>
    <t>Biểu 01</t>
  </si>
  <si>
    <t>Biểu 02</t>
  </si>
  <si>
    <t>Biểu 03</t>
  </si>
  <si>
    <t>Biểu 04</t>
  </si>
  <si>
    <t>Biểu 05</t>
  </si>
  <si>
    <t>Biểu 06</t>
  </si>
  <si>
    <t>Biểu 07</t>
  </si>
  <si>
    <t>Biểu 08</t>
  </si>
  <si>
    <t>Biểu 09</t>
  </si>
  <si>
    <t>Biểu 24</t>
  </si>
  <si>
    <t>Biểu 25</t>
  </si>
  <si>
    <t>Biểu 26</t>
  </si>
  <si>
    <t>Giới tính</t>
  </si>
  <si>
    <t>Trình độ</t>
  </si>
  <si>
    <t>Nam</t>
  </si>
  <si>
    <t>Nữ</t>
  </si>
  <si>
    <t>Từ 51 đến 55</t>
  </si>
  <si>
    <t>Trong ngành</t>
  </si>
  <si>
    <t>Ngoài ngành</t>
  </si>
  <si>
    <t>Chức vụ</t>
  </si>
  <si>
    <t>Học vị</t>
  </si>
  <si>
    <t>Cùng cấp</t>
  </si>
  <si>
    <t>Khác cấp</t>
  </si>
  <si>
    <t>Cử nhân, kỹ sư, bác sỹ</t>
  </si>
  <si>
    <t>Thạc sĩ</t>
  </si>
  <si>
    <t>Tiến sĩ</t>
  </si>
  <si>
    <t>Chính trị - Hành chính</t>
  </si>
  <si>
    <t>Kinh tế</t>
  </si>
  <si>
    <t>Pháp luật</t>
  </si>
  <si>
    <t>Quốc phòng - An ninh</t>
  </si>
  <si>
    <t>Chuyển đi</t>
  </si>
  <si>
    <t>Chuyển đến</t>
  </si>
  <si>
    <t>Chuyển đi cấp trên</t>
  </si>
  <si>
    <t>Chuyển đi cấp dưới</t>
  </si>
  <si>
    <t>Cấp trên chuyển xuống</t>
  </si>
  <si>
    <t>Đi ngoài ngành</t>
  </si>
  <si>
    <t>Ngoài ngành đến</t>
  </si>
  <si>
    <t>Lên chức</t>
  </si>
  <si>
    <t>Độ tuổi</t>
  </si>
  <si>
    <t>Lý luận chính trị</t>
  </si>
  <si>
    <t>Chuyên môn</t>
  </si>
  <si>
    <t>Khác (ban chỉ đạo, tiểu ban, hội đồng...)</t>
  </si>
  <si>
    <t>KIỂM TRA ĐẢNG VIÊN KHI CÓ DẤU HIỆU VI PHẠM CỦA CẤP ỦY, BAN THƯỜNG VỤ CẤP ỦY VÀ CHI BỘ</t>
  </si>
  <si>
    <t>Khác (ban chỉ đạo, tiểu ban, hội đồng, tổ đảng,...)</t>
  </si>
  <si>
    <t>Việc chấp hành quy chế làm việc, nguyên tắc tập trung dân chủ, chế độ công tác</t>
  </si>
  <si>
    <t>Khác (ban chỉ đạo, tiểu ban, hội đồng,..)</t>
  </si>
  <si>
    <t>BTV đảng ủy cơ sở</t>
  </si>
  <si>
    <t>BTV đảng uỷ cơ sở</t>
  </si>
  <si>
    <t>KIỂM TRA ĐẢNG VIÊN KHI CÓ DẤU HIỆU VI PHẠM CỦA ỦY BAN KIỂM TRA CÁC CẤP</t>
  </si>
  <si>
    <t xml:space="preserve"> (Giám sát theo chuyên đề)</t>
  </si>
  <si>
    <t>GIÁM SÁT TỔ CHỨC ĐẢNG CỦA ỦY BAN KIỂM TRA CÁC CẤP</t>
  </si>
  <si>
    <t>Khác (ban chỉ đạo, tiểu ban, hội đồng, tổ đảng...)</t>
  </si>
  <si>
    <t>(ĐVT: Lượt giải quyết tố cáo Tổ chức đảng)</t>
  </si>
  <si>
    <t>Xuất toán, hạch toán lại</t>
  </si>
  <si>
    <t>Đơn không phải giải quyết</t>
  </si>
  <si>
    <t>Kết quả xử lý</t>
  </si>
  <si>
    <t>Ủy ban kiểm tra các cấp xử lý đơn thư</t>
  </si>
  <si>
    <t>Tổng số lượt tiếp đảng viên và công dân:</t>
  </si>
  <si>
    <t>Tổng số đơn thư</t>
  </si>
  <si>
    <t>(ĐVT: người)</t>
  </si>
  <si>
    <t>(ĐVT: Người)</t>
  </si>
  <si>
    <t>Tổng 
số cán bộ, công chức được cử đi đào tạo</t>
  </si>
  <si>
    <t>Quản lý nhà nước</t>
  </si>
  <si>
    <t>Lãnh đạo quản lý các cấp</t>
  </si>
  <si>
    <t>Quốc phòng và an ninh</t>
  </si>
  <si>
    <t>Nghiệp vụ kiểm tra</t>
  </si>
  <si>
    <t>Bồi dưỡng khác</t>
  </si>
  <si>
    <t>Cao đẳng</t>
  </si>
  <si>
    <t xml:space="preserve">Thạc sỹ </t>
  </si>
  <si>
    <t>Sơ cấp</t>
  </si>
  <si>
    <t>Ngạch CV</t>
  </si>
  <si>
    <t>Ngạch CVC</t>
  </si>
  <si>
    <t>Ngạch CVCC</t>
  </si>
  <si>
    <t>Cấp vụ và tương đương</t>
  </si>
  <si>
    <t>Cấp sở và tương đương</t>
  </si>
  <si>
    <t>Cấp phòng và tương đương</t>
  </si>
  <si>
    <t>Đối tượng 1</t>
  </si>
  <si>
    <t>Đối tượng 2</t>
  </si>
  <si>
    <t>Bồi dưỡng ngạch</t>
  </si>
  <si>
    <t>Bồi dưỡng chức danh CN, PCN</t>
  </si>
  <si>
    <t>Bồi dưỡng NV công tác KT, GS</t>
  </si>
  <si>
    <t>Tin học</t>
  </si>
  <si>
    <t>Ngoại ngữ</t>
  </si>
  <si>
    <t>Ngạch KTV</t>
  </si>
  <si>
    <t>Ngạch KTVC</t>
  </si>
  <si>
    <t>Ngạch KTVCC</t>
  </si>
  <si>
    <t>Trong công tác tham mưu, thực hiện quy định, chính sách</t>
  </si>
  <si>
    <t>Trong công tác chỉ đạo, hướng dẫn, kiểm tra tài chính cấp dưới</t>
  </si>
  <si>
    <t>Trong chi tiêu, quản lý tài chính</t>
  </si>
  <si>
    <t>Đảng uỷ cơ sở , BTV đảng ủy cơ sở</t>
  </si>
  <si>
    <t>Thành lập đoàn giải quyết tố cáo</t>
  </si>
  <si>
    <t>Kết thúc đơn, không giải quyết tố cáo</t>
  </si>
  <si>
    <t>KTVC hoặc tương đương</t>
  </si>
  <si>
    <t>Các CQ tham mưu, của Trung ương</t>
  </si>
  <si>
    <t xml:space="preserve">Các CQ tham mưu, của cấp ủy tỉnh 
và tương đương </t>
  </si>
  <si>
    <t>Việc thực hiện các kết luận, quyết định kiểm tra, giám sát và kỷ luật tổ chức  đảng, đảng viên vi phạm</t>
  </si>
  <si>
    <t>Cấp quản lý đảng viên</t>
  </si>
  <si>
    <t>Các CQ tham mưu, của  cấp ủy huyện và tương đương</t>
  </si>
  <si>
    <t>Đơn phục vụ công tác kiểm tra, giám sát</t>
  </si>
  <si>
    <t>Đảng uy bộ phận</t>
  </si>
  <si>
    <t xml:space="preserve">                Phó Bí thư</t>
  </si>
  <si>
    <r>
      <t xml:space="preserve">Số tiền vi phạm
</t>
    </r>
    <r>
      <rPr>
        <i/>
        <sz val="8"/>
        <rFont val="Arial"/>
        <family val="2"/>
      </rPr>
      <t>(ĐVT: Triệu đồng)</t>
    </r>
  </si>
  <si>
    <r>
      <t xml:space="preserve">Đề nghị xử lý
</t>
    </r>
    <r>
      <rPr>
        <i/>
        <sz val="8"/>
        <rFont val="Arial"/>
        <family val="2"/>
      </rPr>
      <t>(ĐVT: Triệu đồng)</t>
    </r>
  </si>
  <si>
    <t>Đơn vị dự toán ngân sách cấp dưới trực thuộc của Trung ương</t>
  </si>
  <si>
    <t>Đơn vị dự toán ngân sách cấp dưới trực thuộc của tỉnh ủy và tương đương</t>
  </si>
  <si>
    <t>1 - Tổng số đảng viên của đảng bộ</t>
  </si>
  <si>
    <t>2 - Số đảng viên là người dân tộc thiểu số bị thi hành kỷ luật</t>
  </si>
  <si>
    <t>Trong công tác hạch toán, kế toán</t>
  </si>
  <si>
    <t>Ngang chức, tương đương</t>
  </si>
  <si>
    <t>Sự nghiệp công lập</t>
  </si>
  <si>
    <t>Đảng ủy viên đảng ủy bộ phận</t>
  </si>
  <si>
    <t>Việc chấp hành nghị quyết, chỉ thị, quy định của Đảng, pháp luật của Nhà nước</t>
  </si>
  <si>
    <t>Việc chấp hành Cương lĩnh chính trị, Điều lệ Đảng, chủ trương,  nghị quyết, chỉ thị, quy định, quyết định, quy chế, kết luận, hướng dẫn của Đảng</t>
  </si>
  <si>
    <t>Việc chấp hành các nguyên tắc tổ chức và hoạt động của Đảng, giữ gìn đoàn kết nội bộ, quy chế làm việc, chế độ công tác, thực hiện dân chủ trong Đảng</t>
  </si>
  <si>
    <t>Việc lãnh đạo, chỉ đạo thực hành tiết kiệm; phòng, chống tham nhũng, lãng phí; quản lý, tèn luyện phẩm chất, đạo đức, lối sống của đảng viên</t>
  </si>
  <si>
    <t>Việc lãnh đạo, chỉ đạo các cơ quan bảo vệ pháp luật trong công tác điều tra, truy tố, xét xử, thi hành án</t>
  </si>
  <si>
    <t>Tư tưởng chính trị, đạo đức, lối sống, trách nhiệm nêu gương</t>
  </si>
  <si>
    <t>Tư tưởng chính trị, giữ gìn đạo đức, lối sống, trách nhiệm nêu gương</t>
  </si>
  <si>
    <t>Kiểm tra khi có DHVP</t>
  </si>
  <si>
    <t>Kiểm tra khi có DHVP của BTV cấp ủy và chi bộ</t>
  </si>
  <si>
    <t>Giải quyết tố cáo của cấp ủy các cấp</t>
  </si>
  <si>
    <t>Kiểm tra tài chính đảng (thu chi NSNN và SXKD)</t>
  </si>
  <si>
    <t>Đình chỉ sinh hoạt cấp ủy</t>
  </si>
  <si>
    <t>V</t>
  </si>
  <si>
    <t>Tham nhũng, tiêu cực, lãng phí</t>
  </si>
  <si>
    <t>Kiểm tra theo Điều 30 của ĐLĐ</t>
  </si>
  <si>
    <t>Đình chỉ sinh hoạt cấp ủy viên</t>
  </si>
  <si>
    <t>Đảng viên bị THKT từ nhiệm vụ</t>
  </si>
  <si>
    <t>Việc lãnh đạo, chỉ đạo và tổ chức thực hiện cải cách hành chính, cải cách tư pháp</t>
  </si>
  <si>
    <t>Việc thực hiện nhiệm vụ đảng viên, nhiệm vụ cấp ủy viên</t>
  </si>
  <si>
    <t>Việc thực hiện chức năng, nhiệm vụ, quyền hạn thuộc lĩnh vực phụ trách và những nội dung do cấp ủy giao</t>
  </si>
  <si>
    <t>Việc lãnh đạo, chỉ đạo thực hành tiết kiệm; phòng, chống tham nhũng, lãng phí; quản lý, rèn luyện phẩm chất, đạo đức, lối sống của đảng viên</t>
  </si>
  <si>
    <t>Việc thực hiện nhiệm vụ đảng viên, cấp ủy viên</t>
  </si>
  <si>
    <t>Tổ chức đảng bị THKL</t>
  </si>
  <si>
    <t>Bị THKT từ nhiệm vụ</t>
  </si>
  <si>
    <t>Cho rút đơn, không xem xét giải quyết</t>
  </si>
  <si>
    <t>(ĐVT: lượt đảng viên)</t>
  </si>
  <si>
    <t>Việc chấp hành Cương lĩnh chính trị, Điều lệ Đảng, chủ trương, nghị quyết, chỉ thị, quy định, quyết định, quy chế, kết luận của Đảng</t>
  </si>
  <si>
    <t>Việc chấp hành các nguyên tắc, tổ chức và hoạt động của của Đảng, giữ gìn đoàn kết nội bộ, quy chế làm việc, chế độ công tác, thực hiện dân chủ trong Đảng</t>
  </si>
  <si>
    <t>Quản lý, rèn luyện phẩm chất, đạo đức, lối sống của cán bộ, đảng viên</t>
  </si>
  <si>
    <t>Việc thực hành tiết kiệm, phòng, chống tham nhũng,  lãng phí, tiêu cực</t>
  </si>
  <si>
    <t>Việc chấp hành Cương lĩnh chính trị, Điều lệ Đảng, chủ trương, nghị quyết, chỉ thị, quy định, quyết định, quy chế, kết luận của Đảng, của cấp ủy cấp trên và cấp mình</t>
  </si>
  <si>
    <t>Thực hiện các nguyên tắc tổ chức và hoạt động của Đảng, quy chế làm việc, chế độ công tác</t>
  </si>
  <si>
    <t>Về tiêu chuẩn đảng viên, tiêu chuẩn cấp ủy viên</t>
  </si>
  <si>
    <t>Về thực hiện nhiêm vụ đảng viên, nhiệm vụ cấp ủy viên</t>
  </si>
  <si>
    <t>Giải quyết tố cáo</t>
  </si>
  <si>
    <t>Kiểm tra tài chính đảng (thu nộp, quản lý sử dụng ĐP)</t>
  </si>
  <si>
    <t>Bị THKL từ nhiệm vụ</t>
  </si>
  <si>
    <t>UBKT Đảng ủy cơ sở</t>
  </si>
  <si>
    <t>GIẢI QUYẾT TỐ CÁO ĐỐI VỚI ĐẢNG VIÊN CỦA ỦY BAN KIỂM TRA CÁC CẤP</t>
  </si>
  <si>
    <t>Về thực hiện chức trách, nhiệm vụ được giao</t>
  </si>
  <si>
    <t>Tổng số TCĐ bị tố cáo</t>
  </si>
  <si>
    <t>Kết luận giải quyết tố cáo</t>
  </si>
  <si>
    <t>Các nguyên tắc tổ chức và hoạt động của Đảng</t>
  </si>
  <si>
    <t>Đúng có vi phạm nhưng chưa đến mức phải kỷ luật</t>
  </si>
  <si>
    <t>TIẾP NHẬN, XỬ LÝ ĐƠN THƯ CỦA ỦY BAN KIỂM TRA CÁC CẤP</t>
  </si>
  <si>
    <t>Số TCĐ có vi phạm</t>
  </si>
  <si>
    <t>Số có vi phạm phải thi hành kỷ luật</t>
  </si>
  <si>
    <t>Tư tưởng chính trị, việc giữ gìn phẩm chất đạo đức, lối sống, trách nhiệm nêu gương</t>
  </si>
  <si>
    <t>Có vi phạm, khuyết điểm chưa đến mức phải kỷ luật</t>
  </si>
  <si>
    <t>Có vi phạm, khuyết điểm, chưa đến mức phải kỷ luật</t>
  </si>
  <si>
    <t>Số có vi phạm đã thi hành kỷ luật</t>
  </si>
  <si>
    <t xml:space="preserve">    (ĐVT: lượt giải quyết tố cáo đảng viên)</t>
  </si>
  <si>
    <t>Có vi phạm chưa đến mức phải kỷ luật</t>
  </si>
  <si>
    <t>BTV Đảng ủy cơ sở</t>
  </si>
  <si>
    <t xml:space="preserve">TÌNH HÌNH ĐÀO TẠO, BỒI DƯỠNG CÁN BỘ, CÔNG CHỨC LÀM CÔNG TÁC KIỂM TRA </t>
  </si>
  <si>
    <t>TÌNH HÌNH ĐỘI NGŨ CÁN BỘ NGÀNH KIỂM TRA CÁC CẤP</t>
  </si>
  <si>
    <t>Hướng dẫn, trả đơn; kết thúc tố cáo</t>
  </si>
  <si>
    <t>Chuyển đơn đến cơ quan có thẩm quyền</t>
  </si>
  <si>
    <t>Ủy viên chuyên trách</t>
  </si>
  <si>
    <t>Ủy viên kiêm chức</t>
  </si>
  <si>
    <t>Công chức kiểm tra</t>
  </si>
  <si>
    <t>Từ 30 tuổi trở xuống</t>
  </si>
  <si>
    <t>từ 31 đến 40</t>
  </si>
  <si>
    <t>từ 41 đến 50</t>
  </si>
  <si>
    <t>Từ 56 đến 60</t>
  </si>
  <si>
    <t>Trên 60 tuổi</t>
  </si>
  <si>
    <t>Đối tượng 3</t>
  </si>
  <si>
    <t>Đối tượng 4</t>
  </si>
  <si>
    <t>Cơ cấu ngạch</t>
  </si>
  <si>
    <t>Việc lãnh đạo, chỉ đạo, tổ chức thực hiện Cương lĩnh chính trị, Điều lệ Đảng, chủ trương, nghị quyết, chỉ thị, quy định, quyết định, quy chế, kết luận của Đảng, của cấp ủy cấp trên</t>
  </si>
  <si>
    <t>Việc ban hành và tổ chức thực hiện quy chế làm việc</t>
  </si>
  <si>
    <t>Kê khai tài sản, thu nhập cá nhân</t>
  </si>
  <si>
    <t xml:space="preserve"> Số TCĐ bị THKL trong mốc thời gian kiểm tra</t>
  </si>
  <si>
    <t>Tổng số tổ chức đảng</t>
  </si>
  <si>
    <t>Tổng số đảng viên</t>
  </si>
  <si>
    <t>Trong đó số ĐV có khiếu nại sau khi bị THKL</t>
  </si>
  <si>
    <t>Trong đó số TCĐ có khiếu nại sau khi bị THKL</t>
  </si>
  <si>
    <t>Số bị THKL không đúng thẩm quyền, nguyên tắc, thủ tục</t>
  </si>
  <si>
    <t>Số bị THKL không đúng hình thức; vi phạm đến mức kỷ luật mà không THKL; bị oan, sai</t>
  </si>
  <si>
    <t>Số không có chương trình, kế hoạch kiểm tra, giám sát</t>
  </si>
  <si>
    <t>Số chưa làm tốt công tác lãnh đạo, chỉ đạo thực hiện nhiệm vụ kiểm tra, giám sát</t>
  </si>
  <si>
    <t>Số chưa thực hiện nhiệm tốt nhiệm vụ kiểm tra, giám sát</t>
  </si>
  <si>
    <t>Số chưa làm tốt việc lãnh đạo, chỉ đạo, tổ chức hoạt động của UBKT</t>
  </si>
  <si>
    <t>Số chưa làm tốt việc lãnh đạo, chỉ đạo, xây dựng tổ chức bộ máy, đội ngũ cán bộ của cơ quan UBKT cấp dưới</t>
  </si>
  <si>
    <t>Xóa tên, cho rút</t>
  </si>
  <si>
    <t>Kiểm tra tài chính đảng  về thu chi NSNN và SXKD</t>
  </si>
  <si>
    <t>Kiểm tra tài chính đảng về thu nộp, quản lý sử dụng đảng phí</t>
  </si>
  <si>
    <r>
      <rPr>
        <vertAlign val="superscript"/>
        <sz val="9"/>
        <rFont val="Times New Roman"/>
        <family val="1"/>
      </rPr>
      <t xml:space="preserve">1 </t>
    </r>
    <r>
      <rPr>
        <sz val="9"/>
        <rFont val="Times New Roman"/>
        <family val="1"/>
      </rPr>
      <t>Theo Quy định số 65-QĐ/TW, ngày 28/4/2022 của Bộ Chính trị.</t>
    </r>
  </si>
  <si>
    <r>
      <rPr>
        <vertAlign val="superscript"/>
        <sz val="9"/>
        <rFont val="Times New Roman"/>
        <family val="1"/>
      </rPr>
      <t xml:space="preserve">2 </t>
    </r>
    <r>
      <rPr>
        <sz val="9"/>
        <rFont val="Times New Roman"/>
        <family val="1"/>
      </rPr>
      <t>Lĩnh vực có học vị cao nhất, nếu có nhiều học vị tương đương, thống kế học vị được cấp đầu tiên</t>
    </r>
  </si>
  <si>
    <r>
      <t>Luân chuyển trong kỳ</t>
    </r>
    <r>
      <rPr>
        <b/>
        <vertAlign val="superscript"/>
        <sz val="8"/>
        <color theme="1"/>
        <rFont val="Arial"/>
        <family val="2"/>
      </rPr>
      <t>1</t>
    </r>
  </si>
  <si>
    <r>
      <t>Lĩnh vực</t>
    </r>
    <r>
      <rPr>
        <b/>
        <i/>
        <vertAlign val="superscript"/>
        <sz val="8"/>
        <rFont val="Arial"/>
        <family val="2"/>
      </rPr>
      <t>2</t>
    </r>
  </si>
  <si>
    <t>Cử nhân chính trị trở lên, cao cấp</t>
  </si>
  <si>
    <t>Tư tưởng chính trị, giữ gìn đạo đức, lối sống và và trách nhiệm nêu gương</t>
  </si>
  <si>
    <t>Đảng uỷ cơ sở, BTV Đảng uỷ cơ sở</t>
  </si>
  <si>
    <t>Tài chính, ngân hàng, đầu tư,xây dựng, y tế, khoa học công nghệ</t>
  </si>
  <si>
    <t>Việc lãnh đạo, chỉ đạo thực hành tiết kiệm; phòng, chống tham nhũng, lãng phí, tiêu cực; quản lý, rèn luyện phẩm chất, đạo đức, lối sống của đảng viên</t>
  </si>
  <si>
    <t>Nhân viên</t>
  </si>
  <si>
    <t>Số đảng viên có vi phạm, khuyết điểm</t>
  </si>
  <si>
    <t>Vận dụng phương hướng, phương châm THKL</t>
  </si>
  <si>
    <t>Số vụ việc bị cấp kiểm tra rút hồ sơ để kiểm tra trực tiếp</t>
  </si>
  <si>
    <t>Số số vụ việc bị cấp kiểm tra yêu cầu: kiểm điểm; kiểm tra; giám sát</t>
  </si>
  <si>
    <t>Số vụ việc bị cấp kiểm tra yêu cầu xem xét thi hành kỷ luật</t>
  </si>
  <si>
    <t>Số vụ việc bị cấp kiểm tra yêu cầu hoàn thành kiểm tra, giám sát</t>
  </si>
  <si>
    <t>Tố đúng, có vi phạm chưa đến mức phải kỷ luật</t>
  </si>
  <si>
    <t>Cho rút đơn, không xem xét, giải quyết</t>
  </si>
  <si>
    <t>Tố đúng, có vi phạm nhưng chưa đến mức phải kỷ luật</t>
  </si>
  <si>
    <t>Có vi phạm nhưng chưa đến mức phải kỷ luật</t>
  </si>
  <si>
    <t>Khoa học kỹ thuật</t>
  </si>
  <si>
    <t>khoa học công nghệ</t>
  </si>
  <si>
    <t>Khác (từ đề nghị của TCĐ, UBKT cấp dưới, từ chỉ đạo của cấp trên giao...)</t>
  </si>
  <si>
    <t xml:space="preserve"> ỦY BAN KIỂM TRA CÁC CẤP KIỂM TRA TỔ CHỨC ĐẢNG, ỦY BAN KIỂM TRA CẤP DƯỚI THỰC HIỆN NHIỆM VỤ KIỂM TRA, GIÁM SÁT</t>
  </si>
  <si>
    <t>Không xem xét giải quyết</t>
  </si>
  <si>
    <t>Không xem xét, giải quyết</t>
  </si>
  <si>
    <t>Đảng ủy cơ sở, BTV Đảng ủy 
cơ sở</t>
  </si>
  <si>
    <t>Việc chấp hành nghị quyết, chỉ thị, quy định, kết luận của Đảng; chính sách, pháp luật của
Nhà nước</t>
  </si>
  <si>
    <t>Việc lãnh đạo, chỉ đạo và tổ chức thực hiện cải cách hành chính, cải cách
tư pháp</t>
  </si>
  <si>
    <t>BCS đảng, đảng đoàn cấp tỉnh và
tương đương</t>
  </si>
  <si>
    <t>Tỉnh ủy, BTV tỉnh ủy và 
tương đương</t>
  </si>
  <si>
    <t>Tiêu chuẩn đảng viên, tiêu chuẩn
cấp ủy viên</t>
  </si>
  <si>
    <t xml:space="preserve">Các CQ tham mưu của cấp ủy tỉnh và
tương đương </t>
  </si>
  <si>
    <t>Khác (Ban Chỉ đạo, tiểu ban, hội đồng,
tổ đảng...)</t>
  </si>
  <si>
    <t>Số tổ chức đảng có vi phạm,
khuyết điểm</t>
  </si>
  <si>
    <t>Việc chấp hành các nguyên tắc tổ chức và hoạt động của Đảng, giữ gìn đoàn kết nội bộ, quy chế làm việc, chế độ công tác, thực hiện dân chủ
trong Đảng</t>
  </si>
  <si>
    <t>Tỉnh ủy, BTV tỉnh uỷ và
tương đương</t>
  </si>
  <si>
    <t>Việc chấp hành Cương lĩnh chính trị, Điều lệ Đảng, chủ trương,  nghị quyết, chỉ thị, quy định, quyết định, quy chế, kết luận, hướng dẫn
của Đảng</t>
  </si>
  <si>
    <t>Việc chấp hành chính sách, pháp luật của
Nhà nước</t>
  </si>
  <si>
    <t>Kiểm tra khi có DHVP của BTV cấp ủy và
chi bộ</t>
  </si>
  <si>
    <t>BCHTW, Bộ Chính trị,
Ban Bí thư</t>
  </si>
  <si>
    <t>Cho rút đơn, không xem xét
giải quyết</t>
  </si>
  <si>
    <t>Khác (ban chỉ đạo, tiểu ban, hội đồng,
tổ đảng,...)</t>
  </si>
  <si>
    <t xml:space="preserve">UBKT huyện uỷ và
tương đương </t>
  </si>
  <si>
    <t>Kê khai tài sản, thu nhập
cá nhân</t>
  </si>
  <si>
    <t>UBKT huyện uỷ và 
tương ương</t>
  </si>
  <si>
    <t>Cấp kiểm tra
(tổ chức đảng)</t>
  </si>
  <si>
    <t>Số đảng viên có vi phạm,
khuyết điểm</t>
  </si>
  <si>
    <t>Tỉnh ủy, BTV, thường trực tỉnh ủy và
tương đương</t>
  </si>
  <si>
    <t>Khác (ban chỉ đạo, tiểu ban, hội đồng,
tổ đảng...)</t>
  </si>
  <si>
    <t>Việc ban hành các văn bản có dấu hiệu trái với chủ trương, đường lối, nghị quyết của Đảng, pháp luật
Nhà nước</t>
  </si>
  <si>
    <t>Khác (từ đề nghị của TCĐ cấp dưới, từ chỉ đạo của cấp trên giao...)</t>
  </si>
  <si>
    <t>UBKT huyện uỷ và
tương đương</t>
  </si>
  <si>
    <t>Hình thức
kỷ luật</t>
  </si>
  <si>
    <t>Tổng số tổ chức đảng
bị thi hành kỷ luật</t>
  </si>
  <si>
    <t>Việc chấp hành Cương lĩnh chính trị, Điều lệ Đảng, chủ trương, nghị quyết, chỉ thị, quy định, quyết định, quy chế, kết luận, hướng dẫn
của Đảng</t>
  </si>
  <si>
    <t>Huyện uỷ, BTV, Thường trực huyện uỷ và
tương đương</t>
  </si>
  <si>
    <t>Các CQ tham mưu của cấp ủy tỉnh và tương đương</t>
  </si>
  <si>
    <t>Các CQ tham mưu của cấp ủy huyện và
tương đương</t>
  </si>
  <si>
    <t>UBKT tỉnh uỷ và
tương đương</t>
  </si>
  <si>
    <t>Về phẩm chất đạo đức, lối sống và trách nhiệm
nêu gương</t>
  </si>
  <si>
    <t>Đất đai, tài nguyên,
 khoáng sản, nhà ở,
môi trường</t>
  </si>
  <si>
    <t>Tổng số tổ chức đảng bị tố cáo
đã giải quyết xong</t>
  </si>
  <si>
    <t>Việc thực hành tiết kiệm, phòng,  chống tham nhũng, lãng phí,
tiêu cực</t>
  </si>
  <si>
    <t>Tổng số đã giải quyết xong</t>
  </si>
  <si>
    <t>Nguyên tắc, thủ tục, quy trình,
thẩm quyền</t>
  </si>
  <si>
    <t>Doanh nghiệp của Đảng ở
Trung ương</t>
  </si>
  <si>
    <t>Tỉnh ủy, BTV tỉnh ủy và
tương đương</t>
  </si>
  <si>
    <t>Huyện ủy, BTV huyện ủy và
tương đương</t>
  </si>
  <si>
    <t>Xây dựng cơ bản, sửa chữa,
mua sắm tài sản</t>
  </si>
  <si>
    <t>Để ngoài sổ sách,
sai chế độ</t>
  </si>
  <si>
    <t>Thu hồi, yêu cầu
bồi thường</t>
  </si>
  <si>
    <r>
      <t xml:space="preserve">Cấp kiểm tra </t>
    </r>
    <r>
      <rPr>
        <i/>
        <sz val="11"/>
        <rFont val="Arial"/>
        <family val="2"/>
      </rPr>
      <t>(ĐVT: TCĐ)</t>
    </r>
  </si>
  <si>
    <r>
      <t xml:space="preserve">Nội dung kiểm tra
</t>
    </r>
    <r>
      <rPr>
        <i/>
        <sz val="11"/>
        <rFont val="Arial"/>
        <family val="2"/>
      </rPr>
      <t>(ĐVT: TCĐ)</t>
    </r>
  </si>
  <si>
    <t>Số có vi phạm nhưng chưa đến mức phải
kỷ luật</t>
  </si>
  <si>
    <t>Cơ quan tài chính tỉnh ủy và
tương đương</t>
  </si>
  <si>
    <t>Tổng số tổ chức đảng được
kiểm tra</t>
  </si>
  <si>
    <t>Đúng có vi phạm chưa đến mức phải
kỷ luật</t>
  </si>
  <si>
    <t>Đại học (chuyên ngành công tác
kiểm tra)</t>
  </si>
  <si>
    <t xml:space="preserve">Các CQ tham mưu, của cấp ủy tỉnh và tương đương </t>
  </si>
  <si>
    <t xml:space="preserve">ỦY BAN KIỂM TRA CÁC CẤP KIỂM TRA VIỆC THI HÀNH KỶ LUẬT CỦA TỔ CHỨC ĐẢNG CẤP DƯỚI </t>
  </si>
  <si>
    <r>
      <t>Cấp kiểm tra</t>
    </r>
    <r>
      <rPr>
        <i/>
        <sz val="9"/>
        <rFont val="Arial"/>
        <family val="2"/>
      </rPr>
      <t xml:space="preserve"> (ĐVT: đảng viên)</t>
    </r>
  </si>
  <si>
    <r>
      <t>Cấp kiểm tra</t>
    </r>
    <r>
      <rPr>
        <i/>
        <sz val="9"/>
        <rFont val="Arial"/>
        <family val="2"/>
      </rPr>
      <t xml:space="preserve"> (ĐVT: TCĐ)</t>
    </r>
  </si>
  <si>
    <r>
      <t>Số tiền vi phạm</t>
    </r>
    <r>
      <rPr>
        <b/>
        <i/>
        <sz val="9"/>
        <rFont val="Arial"/>
        <family val="2"/>
      </rPr>
      <t xml:space="preserve"> </t>
    </r>
    <r>
      <rPr>
        <i/>
        <sz val="9"/>
        <rFont val="Arial"/>
        <family val="2"/>
      </rPr>
      <t>(ĐVT: triệu đồng)</t>
    </r>
  </si>
  <si>
    <r>
      <t xml:space="preserve">Đảng viên có 
vi phạm </t>
    </r>
    <r>
      <rPr>
        <i/>
        <sz val="9"/>
        <rFont val="Arial"/>
        <family val="2"/>
      </rPr>
      <t>(ĐVT: đảng viên)</t>
    </r>
    <r>
      <rPr>
        <b/>
        <sz val="9"/>
        <rFont val="Arial"/>
        <family val="2"/>
      </rPr>
      <t xml:space="preserve"> </t>
    </r>
  </si>
  <si>
    <t xml:space="preserve"> </t>
  </si>
  <si>
    <t>Cộng (I + II + III + IV)</t>
  </si>
  <si>
    <t>STT</t>
  </si>
  <si>
    <t>Tên biểu</t>
  </si>
  <si>
    <t>Đường dẫn</t>
  </si>
  <si>
    <t>DANH SÁCH CÁC BIỂU THỐNG KÊ</t>
  </si>
  <si>
    <t>Kiểm tra tổ chức đảng cấp dưới theo Điều 30 Điều lệ Đảng</t>
  </si>
  <si>
    <t>Kiểm tra đảng viên theo Điều 30 Điều lệ Đảng</t>
  </si>
  <si>
    <t>Kiểm tra tổ chức đảng khi có dấu hiệu vi phạm của cấp uỷ, ban thường vụ cấp uỷ</t>
  </si>
  <si>
    <t>Kiểm tra đảng viên khi có dấu hiệu vi phạm của cấp uỷ, ban thường vụ cấp uỷ và chi bộ</t>
  </si>
  <si>
    <t>Giám sát đảng viên theo Điều 30 Điều lệ Đảng</t>
  </si>
  <si>
    <t>Giám sát tổ chức đảng theo Điều 30 Điều lệ Đảng</t>
  </si>
  <si>
    <t>Thi hành kỷ luật đảng viên của cấp uỷ các cấp và chi bộ</t>
  </si>
  <si>
    <t>B01</t>
  </si>
  <si>
    <t>B02</t>
  </si>
  <si>
    <t>B03</t>
  </si>
  <si>
    <t>B04</t>
  </si>
  <si>
    <t>B05</t>
  </si>
  <si>
    <t>B06</t>
  </si>
  <si>
    <t>B07</t>
  </si>
  <si>
    <t>B08</t>
  </si>
  <si>
    <t>B09</t>
  </si>
  <si>
    <t>B10</t>
  </si>
  <si>
    <t>B11</t>
  </si>
  <si>
    <t>B12</t>
  </si>
  <si>
    <t>B13</t>
  </si>
  <si>
    <t>B14</t>
  </si>
  <si>
    <t>B15</t>
  </si>
  <si>
    <t>B16</t>
  </si>
  <si>
    <t>B17</t>
  </si>
  <si>
    <t>B18</t>
  </si>
  <si>
    <t>B19</t>
  </si>
  <si>
    <t>B20</t>
  </si>
  <si>
    <t>B21</t>
  </si>
  <si>
    <t>B22</t>
  </si>
  <si>
    <t>B23</t>
  </si>
  <si>
    <t>B24</t>
  </si>
  <si>
    <t>B25</t>
  </si>
  <si>
    <t>B26</t>
  </si>
  <si>
    <t>Giải quyết khiếu nại kỷ luật đảng viên của cấp uỷ các cấp</t>
  </si>
  <si>
    <t>Giải quyết khiếu nại kỷ luật tổ chức đảng của cấp uỷ các cấp</t>
  </si>
  <si>
    <t>Kiểm tra đảng viên khi có dấu hiệu vi phạm của uỷ ban kiểm tra các cấp</t>
  </si>
  <si>
    <t>Kiểm tra tổ chức đảng khi có dấu hiệu vi phạm của uỷ ban kiểm tra các cấp</t>
  </si>
  <si>
    <t>Uỷ ban kiểm tra các cấp kiểm tra tổ chức đảng, uỷ ban kiểm tra cấp dưới thực hiện nhiệm vụ kiểm tra, giám sát</t>
  </si>
  <si>
    <t>Uỷ ban kiểm tra các cấp kiểm tra việc thi hành kỷ luật của tổ chức đảng cấp dưới</t>
  </si>
  <si>
    <t>Giám sát đảng viên của uỷ ban kiểm tra các cấp</t>
  </si>
  <si>
    <t>Giám sát tổ chức đảng của uỷ ban kiểm tra các cấp</t>
  </si>
  <si>
    <t>Thi hành kỷ luật đảng viên của uỷ ban kiểm tra các cấp</t>
  </si>
  <si>
    <t>Giải quyết tố cáo đảng viên của uỷ ban kiểm tra các cấp</t>
  </si>
  <si>
    <t>Giải quyết tố cáo tổ chức đảng của uỷ ban kiểm tra các cấp</t>
  </si>
  <si>
    <t>Giải quyết khiếu nại kỷ luật đảng viên của uỷ ban kiểm tra các cấp</t>
  </si>
  <si>
    <t>Kiểm tra tài chính (về thu chi ngân sách và sản xuất kinh doanh)</t>
  </si>
  <si>
    <t>Kiểm tra tài chính đảng (về thu, nộp, quản lý và sử dụng đảng phí)</t>
  </si>
  <si>
    <t>Tiếp nhận, xử lý đơn thư của uỷ ban kiểm tra các cấp</t>
  </si>
  <si>
    <t>Tình hình đội ngũ cán bộ ngành kiểm tra các cấp</t>
  </si>
  <si>
    <t>Tình hình đào tạo, bồi dưỡng cán bộ, công chức làm công tác kiểm tra</t>
  </si>
  <si>
    <t>Thi hành kỷ luật tổ chức đảng của uỷ ban kiểm tra các cấp</t>
  </si>
  <si>
    <t>Các CQ tham mưu của TW</t>
  </si>
  <si>
    <t>Về nguyên tắc tổ chức và sinh hoạt đảng</t>
  </si>
  <si>
    <r>
      <t>Số liệu lấy thêm</t>
    </r>
    <r>
      <rPr>
        <sz val="10"/>
        <rFont val="Arial"/>
        <family val="2"/>
      </rPr>
      <t>:</t>
    </r>
  </si>
  <si>
    <t>Cộng</t>
  </si>
  <si>
    <t>Kiểm tra số liệu</t>
  </si>
  <si>
    <t>Biểu chứa dữ liệu</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</si>
</sst>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_-* #,##0.00_-;\-* #,##0.00_-;_-* &quot;-&quot;??_-;_-@_-"/>
    <numFmt numFmtId="166" formatCode="0;[Red]0"/>
    <numFmt numFmtId="167" formatCode="#,##0;[Red]#,##0"/>
  </numFmts>
  <fonts count="84" x14ac:knownFonts="1">
    <font>
      <sz val="10"/>
      <name val="Arial"/>
      <family val="2"/>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sz val="14"/>
      <name val="Arial"/>
      <family val="2"/>
    </font>
    <font>
      <b/>
      <sz val="8"/>
      <name val="Arial"/>
      <family val="2"/>
    </font>
    <font>
      <i/>
      <sz val="10"/>
      <name val="Arial"/>
      <family val="2"/>
    </font>
    <font>
      <i/>
      <sz val="8"/>
      <name val="Arial"/>
      <family val="2"/>
    </font>
    <font>
      <sz val="12"/>
      <name val="Arial"/>
      <family val="2"/>
    </font>
    <font>
      <b/>
      <sz val="11"/>
      <name val="Arial"/>
      <family val="2"/>
    </font>
    <font>
      <b/>
      <sz val="10"/>
      <name val="Arial"/>
      <family val="2"/>
    </font>
    <font>
      <b/>
      <sz val="9"/>
      <name val="Arial"/>
      <family val="2"/>
    </font>
    <font>
      <sz val="8"/>
      <name val="Arial"/>
      <family val="2"/>
    </font>
    <font>
      <b/>
      <i/>
      <sz val="8"/>
      <name val="Arial"/>
      <family val="2"/>
    </font>
    <font>
      <sz val="9"/>
      <name val="Arial"/>
      <family val="2"/>
    </font>
    <font>
      <i/>
      <sz val="9"/>
      <name val="Arial"/>
      <family val="2"/>
    </font>
    <font>
      <sz val="8"/>
      <color indexed="10"/>
      <name val="Arial"/>
      <family val="2"/>
    </font>
    <font>
      <b/>
      <sz val="8"/>
      <color indexed="10"/>
      <name val="Arial"/>
      <family val="2"/>
    </font>
    <font>
      <b/>
      <sz val="10"/>
      <name val="Times New Roman"/>
      <family val="1"/>
    </font>
    <font>
      <sz val="7"/>
      <name val="Arial"/>
      <family val="2"/>
    </font>
    <font>
      <b/>
      <sz val="14"/>
      <name val="Times New Roman"/>
      <family val="1"/>
    </font>
    <font>
      <b/>
      <sz val="7"/>
      <name val="Arial"/>
      <family val="2"/>
    </font>
    <font>
      <b/>
      <i/>
      <sz val="7"/>
      <name val="Arial"/>
      <family val="2"/>
    </font>
    <font>
      <sz val="11"/>
      <name val="Arial"/>
      <family val="2"/>
    </font>
    <font>
      <sz val="13"/>
      <name val="Arial"/>
      <family val="2"/>
    </font>
    <font>
      <sz val="14"/>
      <color indexed="10"/>
      <name val="Arial"/>
      <family val="2"/>
    </font>
    <font>
      <sz val="11"/>
      <color indexed="10"/>
      <name val="Arial"/>
      <family val="2"/>
    </font>
    <font>
      <sz val="12"/>
      <color indexed="10"/>
      <name val="Arial"/>
      <family val="2"/>
    </font>
    <font>
      <b/>
      <i/>
      <sz val="10"/>
      <name val="Arial"/>
      <family val="2"/>
    </font>
    <font>
      <b/>
      <sz val="13"/>
      <name val="Arial"/>
      <family val="2"/>
    </font>
    <font>
      <b/>
      <sz val="8.6"/>
      <name val="Arial"/>
      <family val="2"/>
    </font>
    <font>
      <b/>
      <i/>
      <sz val="9"/>
      <name val="Arial"/>
      <family val="2"/>
    </font>
    <font>
      <u/>
      <sz val="10"/>
      <name val="Arial"/>
      <family val="2"/>
    </font>
    <font>
      <b/>
      <sz val="9"/>
      <color indexed="10"/>
      <name val="Arial"/>
      <family val="2"/>
    </font>
    <font>
      <sz val="12"/>
      <name val="Times New Roman"/>
      <family val="1"/>
    </font>
    <font>
      <sz val="10"/>
      <name val="Arial"/>
      <family val="2"/>
    </font>
    <font>
      <i/>
      <sz val="11"/>
      <name val="Arial"/>
      <family val="2"/>
    </font>
    <font>
      <sz val="13"/>
      <name val="Times New Roman"/>
      <family val="1"/>
    </font>
    <font>
      <sz val="13"/>
      <color rgb="FFFF0000"/>
      <name val="Times New Roman"/>
      <family val="1"/>
    </font>
    <font>
      <sz val="9"/>
      <name val="Times New Roman"/>
      <family val="1"/>
    </font>
    <font>
      <b/>
      <sz val="9"/>
      <name val="Times New Roman"/>
      <family val="1"/>
    </font>
    <font>
      <vertAlign val="superscript"/>
      <sz val="9"/>
      <name val="Times New Roman"/>
      <family val="1"/>
    </font>
    <font>
      <sz val="8"/>
      <color theme="1"/>
      <name val="Arial"/>
      <family val="2"/>
    </font>
    <font>
      <b/>
      <sz val="8"/>
      <color theme="1"/>
      <name val="Arial"/>
      <family val="2"/>
    </font>
    <font>
      <b/>
      <vertAlign val="superscript"/>
      <sz val="8"/>
      <color theme="1"/>
      <name val="Arial"/>
      <family val="2"/>
    </font>
    <font>
      <b/>
      <i/>
      <vertAlign val="superscript"/>
      <sz val="8"/>
      <name val="Arial"/>
      <family val="2"/>
    </font>
    <font>
      <sz val="8"/>
      <name val="Times New Roman"/>
      <family val="1"/>
    </font>
    <font>
      <b/>
      <sz val="8"/>
      <name val="Times New Roman"/>
      <family val="1"/>
    </font>
    <font>
      <i/>
      <sz val="8"/>
      <name val="Times New Roman"/>
      <family val="1"/>
    </font>
    <font>
      <sz val="8"/>
      <color indexed="10"/>
      <name val="Times New Roman"/>
      <family val="1"/>
    </font>
    <font>
      <b/>
      <sz val="8"/>
      <color indexed="10"/>
      <name val="Times New Roman"/>
      <family val="1"/>
    </font>
    <font>
      <b/>
      <sz val="12"/>
      <name val="Times New Roman"/>
      <family val="1"/>
    </font>
    <font>
      <b/>
      <sz val="11"/>
      <name val="Times New Roman"/>
      <family val="1"/>
    </font>
    <font>
      <i/>
      <sz val="9"/>
      <name val="Times New Roman"/>
      <family val="1"/>
    </font>
    <font>
      <i/>
      <sz val="7"/>
      <name val="Times New Roman"/>
      <family val="1"/>
    </font>
    <font>
      <i/>
      <sz val="10"/>
      <name val="Times New Roman"/>
      <family val="1"/>
    </font>
    <font>
      <i/>
      <sz val="12"/>
      <name val="Times New Roman"/>
      <family val="1"/>
    </font>
    <font>
      <sz val="8"/>
      <color rgb="FFFF0000"/>
      <name val="Arial"/>
      <family val="2"/>
    </font>
    <font>
      <sz val="10"/>
      <name val="Times New Roman"/>
      <family val="1"/>
    </font>
    <font>
      <b/>
      <sz val="13"/>
      <name val="Times New Roman"/>
      <family val="1"/>
    </font>
    <font>
      <b/>
      <sz val="8"/>
      <color rgb="FFFF0000"/>
      <name val="Arial"/>
      <family val="2"/>
    </font>
    <font>
      <b/>
      <sz val="12"/>
      <color rgb="FFFF0000"/>
      <name val="Arial"/>
      <family val="2"/>
    </font>
    <font>
      <sz val="12"/>
      <color rgb="FFFF0000"/>
      <name val="Arial"/>
      <family val="2"/>
    </font>
    <font>
      <b/>
      <sz val="10"/>
      <color rgb="FFFF0000"/>
      <name val="Arial"/>
      <family val="2"/>
    </font>
    <font>
      <b/>
      <sz val="7"/>
      <color indexed="10"/>
      <name val="Arial"/>
      <family val="2"/>
    </font>
    <font>
      <b/>
      <sz val="10"/>
      <color indexed="10"/>
      <name val="Arial"/>
      <family val="2"/>
    </font>
    <font>
      <b/>
      <sz val="7"/>
      <color rgb="FFFF0000"/>
      <name val="Arial"/>
      <family val="2"/>
    </font>
    <font>
      <b/>
      <sz val="8"/>
      <color rgb="FFFF0000"/>
      <name val="Times New Roman"/>
      <family val="1"/>
    </font>
    <font>
      <b/>
      <sz val="9"/>
      <color rgb="FFFF0000"/>
      <name val="Arial"/>
      <family val="2"/>
    </font>
    <font>
      <sz val="12"/>
      <color rgb="FFC00000"/>
      <name val="Arial"/>
      <family val="2"/>
    </font>
    <font>
      <sz val="8"/>
      <color rgb="FFC00000"/>
      <name val="Arial"/>
      <family val="2"/>
    </font>
    <font>
      <i/>
      <sz val="9"/>
      <color rgb="FFC00000"/>
      <name val="Arial"/>
      <family val="2"/>
    </font>
    <font>
      <sz val="9"/>
      <color rgb="FFC00000"/>
      <name val="Arial"/>
      <family val="2"/>
    </font>
    <font>
      <b/>
      <sz val="8"/>
      <color rgb="FFC00000"/>
      <name val="Arial"/>
      <family val="2"/>
    </font>
    <font>
      <b/>
      <i/>
      <sz val="8"/>
      <color rgb="FFFF0000"/>
      <name val="Arial"/>
      <family val="2"/>
    </font>
    <font>
      <b/>
      <sz val="11"/>
      <color rgb="FFFF0000"/>
      <name val="Arial"/>
      <family val="2"/>
    </font>
    <font>
      <b/>
      <i/>
      <sz val="9"/>
      <color rgb="FFFF0000"/>
      <name val="Arial"/>
      <family val="2"/>
    </font>
    <font>
      <i/>
      <sz val="7"/>
      <name val="Arial"/>
      <family val="2"/>
    </font>
    <font>
      <sz val="14"/>
      <name val="Times New Roman"/>
      <family val="1"/>
    </font>
    <font>
      <u/>
      <sz val="10"/>
      <color theme="10"/>
      <name val="Arial"/>
      <family val="2"/>
    </font>
    <font>
      <b/>
      <u/>
      <sz val="13"/>
      <color rgb="FF0070C0"/>
      <name val="Times New Roman"/>
      <family val="1"/>
    </font>
    <font>
      <b/>
      <sz val="13"/>
      <color indexed="10"/>
      <name val="Times New Roman"/>
      <family val="1"/>
    </font>
  </fonts>
  <fills count="9">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7" tint="0.79998168889431442"/>
        <bgColor indexed="64"/>
      </patternFill>
    </fill>
    <fill>
      <patternFill patternType="lightVertical">
        <fgColor indexed="9"/>
        <bgColor indexed="9"/>
      </patternFill>
    </fill>
    <fill>
      <patternFill patternType="solid">
        <fgColor indexed="9"/>
        <bgColor indexed="9"/>
      </patternFill>
    </fill>
    <fill>
      <patternFill patternType="solid">
        <fgColor theme="0" tint="-0.249977111117893"/>
        <bgColor indexed="64"/>
      </patternFill>
    </fill>
    <fill>
      <patternFill patternType="solid">
        <fgColor theme="0"/>
        <bgColor indexed="64"/>
      </patternFill>
    </fill>
  </fills>
  <borders count="38">
    <border>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top/>
      <bottom style="thin">
        <color auto="1"/>
      </bottom>
      <diagonal/>
    </border>
    <border>
      <left/>
      <right/>
      <top style="hair">
        <color auto="1"/>
      </top>
      <bottom style="hair">
        <color auto="1"/>
      </bottom>
      <diagonal/>
    </border>
    <border>
      <left style="thin">
        <color auto="1"/>
      </left>
      <right/>
      <top style="hair">
        <color auto="1"/>
      </top>
      <bottom style="hair">
        <color auto="1"/>
      </bottom>
      <diagonal/>
    </border>
    <border>
      <left style="thin">
        <color auto="1"/>
      </left>
      <right style="thin">
        <color auto="1"/>
      </right>
      <top style="dotted">
        <color auto="1"/>
      </top>
      <bottom/>
      <diagonal/>
    </border>
    <border>
      <left style="thin">
        <color auto="1"/>
      </left>
      <right style="thin">
        <color auto="1"/>
      </right>
      <top/>
      <bottom style="dotted">
        <color auto="1"/>
      </bottom>
      <diagonal/>
    </border>
    <border>
      <left style="thin">
        <color auto="1"/>
      </left>
      <right/>
      <top/>
      <bottom/>
      <diagonal/>
    </border>
    <border>
      <left style="thin">
        <color auto="1"/>
      </left>
      <right/>
      <top/>
      <bottom style="dotted">
        <color auto="1"/>
      </bottom>
      <diagonal/>
    </border>
    <border>
      <left/>
      <right style="thin">
        <color auto="1"/>
      </right>
      <top style="hair">
        <color auto="1"/>
      </top>
      <bottom style="hair">
        <color auto="1"/>
      </bottom>
      <diagonal/>
    </border>
    <border>
      <left/>
      <right style="thin">
        <color auto="1"/>
      </right>
      <top/>
      <bottom style="thin">
        <color auto="1"/>
      </bottom>
      <diagonal/>
    </border>
    <border>
      <left/>
      <right/>
      <top style="hair">
        <color auto="1"/>
      </top>
      <bottom style="thin">
        <color auto="1"/>
      </bottom>
      <diagonal/>
    </border>
    <border>
      <left style="thin">
        <color auto="1"/>
      </left>
      <right/>
      <top style="hair">
        <color auto="1"/>
      </top>
      <bottom style="thin">
        <color auto="1"/>
      </bottom>
      <diagonal/>
    </border>
    <border>
      <left/>
      <right/>
      <top style="hair">
        <color auto="1"/>
      </top>
      <bottom/>
      <diagonal/>
    </border>
    <border>
      <left style="thin">
        <color auto="1"/>
      </left>
      <right/>
      <top style="hair">
        <color auto="1"/>
      </top>
      <bottom/>
      <diagonal/>
    </border>
    <border>
      <left style="thin">
        <color auto="1"/>
      </left>
      <right style="thin">
        <color auto="1"/>
      </right>
      <top style="thin">
        <color auto="1"/>
      </top>
      <bottom style="thin">
        <color theme="2" tint="-0.24994659260841701"/>
      </bottom>
      <diagonal/>
    </border>
    <border>
      <left style="thin">
        <color auto="1"/>
      </left>
      <right style="thin">
        <color auto="1"/>
      </right>
      <top style="thin">
        <color theme="2" tint="-0.24994659260841701"/>
      </top>
      <bottom style="thin">
        <color theme="2" tint="-0.24994659260841701"/>
      </bottom>
      <diagonal/>
    </border>
    <border>
      <left style="thin">
        <color auto="1"/>
      </left>
      <right style="thin">
        <color auto="1"/>
      </right>
      <top style="thin">
        <color theme="2" tint="-0.24994659260841701"/>
      </top>
      <bottom style="thin">
        <color auto="1"/>
      </bottom>
      <diagonal/>
    </border>
    <border>
      <left style="thin">
        <color auto="1"/>
      </left>
      <right style="thin">
        <color auto="1"/>
      </right>
      <top/>
      <bottom style="thin">
        <color theme="2" tint="-0.24994659260841701"/>
      </bottom>
      <diagonal/>
    </border>
    <border>
      <left/>
      <right/>
      <top/>
      <bottom style="thin">
        <color theme="2" tint="-0.24994659260841701"/>
      </bottom>
      <diagonal/>
    </border>
    <border>
      <left/>
      <right/>
      <top style="thin">
        <color theme="2" tint="-0.24994659260841701"/>
      </top>
      <bottom style="thin">
        <color theme="2" tint="-0.24994659260841701"/>
      </bottom>
      <diagonal/>
    </border>
    <border>
      <left/>
      <right/>
      <top style="thin">
        <color theme="2" tint="-0.24994659260841701"/>
      </top>
      <bottom style="thin">
        <color auto="1"/>
      </bottom>
      <diagonal/>
    </border>
  </borders>
  <cellStyleXfs count="10">
    <xf numFmtId="0" fontId="0" fillId="0" borderId="0"/>
    <xf numFmtId="164" fontId="3" fillId="0" borderId="0" applyFont="0" applyFill="0" applyBorder="0" applyAlignment="0" applyProtection="0"/>
    <xf numFmtId="9" fontId="3" fillId="0" borderId="0" applyFont="0" applyFill="0" applyBorder="0" applyAlignment="0" applyProtection="0"/>
    <xf numFmtId="0" fontId="3" fillId="0" borderId="0"/>
    <xf numFmtId="0" fontId="36" fillId="0" borderId="0"/>
    <xf numFmtId="0" fontId="37" fillId="0" borderId="0"/>
    <xf numFmtId="0" fontId="2" fillId="0" borderId="0"/>
    <xf numFmtId="165" fontId="3" fillId="0" borderId="0" applyFont="0" applyFill="0" applyBorder="0" applyAlignment="0" applyProtection="0"/>
    <xf numFmtId="0" fontId="81" fillId="0" borderId="0" applyNumberFormat="0" applyFill="0" applyBorder="0" applyAlignment="0" applyProtection="0"/>
    <xf numFmtId="0" fontId="1" fillId="0" borderId="0"/>
  </cellStyleXfs>
  <cellXfs count="1073">
    <xf numFmtId="0" fontId="0" fillId="0" borderId="0" xfId="0"/>
    <xf numFmtId="0" fontId="6" fillId="2" borderId="0" xfId="0" applyFont="1" applyFill="1" applyAlignment="1">
      <alignment horizontal="center" vertical="center"/>
    </xf>
    <xf numFmtId="0" fontId="10" fillId="2" borderId="0" xfId="0" applyFont="1" applyFill="1"/>
    <xf numFmtId="0" fontId="16" fillId="2" borderId="0" xfId="0" applyFont="1" applyFill="1" applyAlignment="1">
      <alignment horizontal="center" wrapText="1"/>
    </xf>
    <xf numFmtId="0" fontId="17" fillId="2" borderId="0" xfId="0" applyFont="1" applyFill="1" applyAlignment="1">
      <alignment horizontal="center" vertical="center" wrapText="1"/>
    </xf>
    <xf numFmtId="0" fontId="16" fillId="2" borderId="0" xfId="0" applyFont="1" applyFill="1" applyAlignment="1">
      <alignment vertical="center"/>
    </xf>
    <xf numFmtId="0" fontId="14" fillId="2" borderId="0" xfId="0" applyFont="1" applyFill="1" applyAlignment="1">
      <alignment horizontal="center"/>
    </xf>
    <xf numFmtId="0" fontId="5" fillId="2" borderId="0" xfId="0" applyFont="1" applyFill="1" applyAlignment="1">
      <alignment horizontal="center"/>
    </xf>
    <xf numFmtId="0" fontId="14" fillId="2" borderId="0" xfId="0" applyFont="1" applyFill="1"/>
    <xf numFmtId="0" fontId="7" fillId="2" borderId="0" xfId="0" applyFont="1" applyFill="1" applyAlignment="1">
      <alignment horizontal="center"/>
    </xf>
    <xf numFmtId="0" fontId="10" fillId="2" borderId="0" xfId="0" applyFont="1" applyFill="1" applyAlignment="1">
      <alignment wrapText="1"/>
    </xf>
    <xf numFmtId="0" fontId="3" fillId="0" borderId="0" xfId="0" applyFont="1"/>
    <xf numFmtId="0" fontId="14" fillId="0" borderId="0" xfId="0" applyFont="1" applyAlignment="1">
      <alignment horizontal="center"/>
    </xf>
    <xf numFmtId="0" fontId="3" fillId="0" borderId="0" xfId="0" applyFont="1" applyAlignment="1">
      <alignment wrapText="1"/>
    </xf>
    <xf numFmtId="0" fontId="14" fillId="0" borderId="0" xfId="0" applyFont="1"/>
    <xf numFmtId="0" fontId="10" fillId="2" borderId="0" xfId="0" applyFont="1" applyFill="1" applyAlignment="1">
      <alignment horizontal="left"/>
    </xf>
    <xf numFmtId="0" fontId="17" fillId="2" borderId="4" xfId="0" applyFont="1" applyFill="1" applyBorder="1" applyAlignment="1">
      <alignment horizontal="center" vertical="center"/>
    </xf>
    <xf numFmtId="0" fontId="6" fillId="2" borderId="0" xfId="0" applyFont="1" applyFill="1"/>
    <xf numFmtId="0" fontId="10" fillId="2" borderId="0" xfId="0" applyFont="1" applyFill="1" applyAlignment="1">
      <alignment vertical="center"/>
    </xf>
    <xf numFmtId="0" fontId="11" fillId="2" borderId="0" xfId="0" applyFont="1" applyFill="1" applyAlignment="1">
      <alignment vertical="center"/>
    </xf>
    <xf numFmtId="0" fontId="5" fillId="2" borderId="0" xfId="0" applyFont="1" applyFill="1" applyAlignment="1">
      <alignment horizontal="center" wrapText="1"/>
    </xf>
    <xf numFmtId="0" fontId="5" fillId="2" borderId="0" xfId="0" applyFont="1" applyFill="1"/>
    <xf numFmtId="0" fontId="8" fillId="2" borderId="0" xfId="0" applyFont="1" applyFill="1" applyAlignment="1">
      <alignment horizontal="center" wrapText="1"/>
    </xf>
    <xf numFmtId="0" fontId="8" fillId="2" borderId="0" xfId="0" applyFont="1" applyFill="1"/>
    <xf numFmtId="0" fontId="11" fillId="2" borderId="0" xfId="0" applyFont="1" applyFill="1" applyAlignment="1">
      <alignment horizontal="center"/>
    </xf>
    <xf numFmtId="0" fontId="12" fillId="2" borderId="0" xfId="0" applyFont="1" applyFill="1" applyAlignment="1">
      <alignment horizontal="center"/>
    </xf>
    <xf numFmtId="0" fontId="14" fillId="2" borderId="0" xfId="0" applyFont="1" applyFill="1" applyAlignment="1">
      <alignment horizontal="center" textRotation="90" wrapText="1"/>
    </xf>
    <xf numFmtId="0" fontId="9" fillId="2" borderId="0" xfId="0" applyFont="1" applyFill="1" applyAlignment="1">
      <alignment horizontal="center" vertical="center"/>
    </xf>
    <xf numFmtId="0" fontId="16" fillId="2" borderId="0" xfId="0" applyFont="1" applyFill="1"/>
    <xf numFmtId="0" fontId="3" fillId="2" borderId="0" xfId="0" applyFont="1" applyFill="1"/>
    <xf numFmtId="0" fontId="12" fillId="2" borderId="0" xfId="0" applyFont="1" applyFill="1" applyAlignment="1">
      <alignment horizontal="center" vertical="center"/>
    </xf>
    <xf numFmtId="0" fontId="3" fillId="2" borderId="0" xfId="0" applyFont="1" applyFill="1" applyAlignment="1" applyProtection="1">
      <alignment vertical="center" wrapText="1"/>
      <protection locked="0"/>
    </xf>
    <xf numFmtId="0" fontId="3" fillId="2" borderId="0" xfId="0" applyFont="1" applyFill="1" applyAlignment="1">
      <alignment horizontal="center" vertical="center"/>
    </xf>
    <xf numFmtId="0" fontId="21" fillId="2" borderId="0" xfId="0" applyFont="1" applyFill="1" applyAlignment="1">
      <alignment vertical="center" wrapText="1"/>
    </xf>
    <xf numFmtId="0" fontId="27" fillId="2" borderId="0" xfId="0" applyFont="1" applyFill="1"/>
    <xf numFmtId="0" fontId="5" fillId="2" borderId="0" xfId="0" applyFont="1" applyFill="1" applyAlignment="1">
      <alignment horizontal="center" vertical="center"/>
    </xf>
    <xf numFmtId="0" fontId="17" fillId="2" borderId="0" xfId="0" applyFont="1" applyFill="1" applyAlignment="1">
      <alignment horizontal="center" vertical="center"/>
    </xf>
    <xf numFmtId="0" fontId="13" fillId="2" borderId="0" xfId="0" applyFont="1" applyFill="1" applyAlignment="1">
      <alignment horizontal="center" vertical="center"/>
    </xf>
    <xf numFmtId="0" fontId="28" fillId="2" borderId="0" xfId="0" applyFont="1" applyFill="1" applyAlignment="1">
      <alignment vertical="center"/>
    </xf>
    <xf numFmtId="0" fontId="25" fillId="2" borderId="0" xfId="0" applyFont="1" applyFill="1"/>
    <xf numFmtId="0" fontId="10" fillId="2" borderId="0" xfId="3" applyFont="1" applyFill="1"/>
    <xf numFmtId="0" fontId="6" fillId="2" borderId="0" xfId="3" applyFont="1" applyFill="1" applyAlignment="1">
      <alignment horizontal="center" vertical="center"/>
    </xf>
    <xf numFmtId="0" fontId="6" fillId="2" borderId="0" xfId="3" applyFont="1" applyFill="1"/>
    <xf numFmtId="0" fontId="16" fillId="2" borderId="0" xfId="3" applyFont="1" applyFill="1" applyAlignment="1">
      <alignment horizontal="center" wrapText="1"/>
    </xf>
    <xf numFmtId="0" fontId="17" fillId="2" borderId="0" xfId="3" applyFont="1" applyFill="1" applyAlignment="1">
      <alignment horizontal="center" vertical="center" wrapText="1"/>
    </xf>
    <xf numFmtId="0" fontId="3" fillId="2" borderId="5" xfId="3" applyFill="1" applyBorder="1" applyAlignment="1" applyProtection="1">
      <alignment horizontal="center" vertical="center"/>
      <protection locked="0"/>
    </xf>
    <xf numFmtId="0" fontId="3" fillId="2" borderId="17" xfId="3" applyFill="1" applyBorder="1" applyAlignment="1" applyProtection="1">
      <alignment horizontal="center" vertical="center"/>
      <protection locked="0"/>
    </xf>
    <xf numFmtId="0" fontId="10" fillId="2" borderId="0" xfId="3" applyFont="1" applyFill="1" applyAlignment="1">
      <alignment vertical="center"/>
    </xf>
    <xf numFmtId="0" fontId="3" fillId="2" borderId="11" xfId="3" applyFill="1" applyBorder="1" applyAlignment="1" applyProtection="1">
      <alignment horizontal="center" vertical="center"/>
      <protection locked="0"/>
    </xf>
    <xf numFmtId="0" fontId="11" fillId="2" borderId="0" xfId="3" applyFont="1" applyFill="1" applyAlignment="1">
      <alignment vertical="center"/>
    </xf>
    <xf numFmtId="0" fontId="14" fillId="2" borderId="0" xfId="3" applyFont="1" applyFill="1" applyAlignment="1">
      <alignment horizontal="center"/>
    </xf>
    <xf numFmtId="0" fontId="5" fillId="2" borderId="0" xfId="3" applyFont="1" applyFill="1" applyAlignment="1">
      <alignment horizontal="center" wrapText="1"/>
    </xf>
    <xf numFmtId="0" fontId="5" fillId="2" borderId="0" xfId="3" applyFont="1" applyFill="1"/>
    <xf numFmtId="0" fontId="8" fillId="2" borderId="0" xfId="3" applyFont="1" applyFill="1" applyAlignment="1">
      <alignment horizontal="center" wrapText="1"/>
    </xf>
    <xf numFmtId="0" fontId="8" fillId="2" borderId="0" xfId="3" applyFont="1" applyFill="1"/>
    <xf numFmtId="0" fontId="10" fillId="2" borderId="0" xfId="3" applyFont="1" applyFill="1" applyAlignment="1">
      <alignment wrapText="1"/>
    </xf>
    <xf numFmtId="0" fontId="6" fillId="0" borderId="0" xfId="0" applyFont="1" applyAlignment="1">
      <alignment horizontal="center" vertical="center"/>
    </xf>
    <xf numFmtId="0" fontId="9" fillId="0" borderId="0" xfId="0" applyFont="1" applyAlignment="1">
      <alignment horizontal="left"/>
    </xf>
    <xf numFmtId="0" fontId="6" fillId="0" borderId="0" xfId="0" applyFont="1"/>
    <xf numFmtId="0" fontId="12" fillId="0" borderId="0" xfId="0" applyFont="1" applyAlignment="1">
      <alignment horizontal="center" vertical="center"/>
    </xf>
    <xf numFmtId="0" fontId="5" fillId="0" borderId="0" xfId="0" applyFont="1" applyAlignment="1">
      <alignment vertical="center"/>
    </xf>
    <xf numFmtId="0" fontId="11" fillId="0" borderId="0" xfId="0" applyFont="1" applyAlignment="1">
      <alignment vertical="center"/>
    </xf>
    <xf numFmtId="0" fontId="14" fillId="0" borderId="0" xfId="0" applyFont="1" applyAlignment="1">
      <alignment horizontal="center" textRotation="90" wrapText="1"/>
    </xf>
    <xf numFmtId="0" fontId="17" fillId="0" borderId="0" xfId="0" applyFont="1" applyAlignment="1">
      <alignment horizontal="center" vertical="center"/>
    </xf>
    <xf numFmtId="0" fontId="16" fillId="0" borderId="0" xfId="0" applyFont="1"/>
    <xf numFmtId="0" fontId="11" fillId="0" borderId="0" xfId="0" applyFont="1" applyAlignment="1">
      <alignment horizontal="center" vertical="center"/>
    </xf>
    <xf numFmtId="0" fontId="14" fillId="0" borderId="0" xfId="0" applyFont="1" applyAlignment="1">
      <alignment vertical="center"/>
    </xf>
    <xf numFmtId="0" fontId="10" fillId="0" borderId="0" xfId="0" applyFont="1" applyAlignment="1">
      <alignment vertical="center"/>
    </xf>
    <xf numFmtId="0" fontId="11" fillId="0" borderId="0" xfId="0" applyFont="1" applyAlignment="1">
      <alignment horizontal="center"/>
    </xf>
    <xf numFmtId="0" fontId="7" fillId="0" borderId="0" xfId="0" applyFont="1"/>
    <xf numFmtId="0" fontId="10" fillId="0" borderId="0" xfId="0" applyFont="1"/>
    <xf numFmtId="0" fontId="5" fillId="0" borderId="0" xfId="0" applyFont="1"/>
    <xf numFmtId="0" fontId="7" fillId="0" borderId="0" xfId="0" applyFont="1" applyAlignment="1">
      <alignment horizontal="right" vertical="center"/>
    </xf>
    <xf numFmtId="0" fontId="7" fillId="0" borderId="0" xfId="0" applyFont="1" applyAlignment="1">
      <alignment horizontal="center" vertical="center"/>
    </xf>
    <xf numFmtId="0" fontId="7" fillId="0" borderId="0" xfId="0" applyFont="1" applyAlignment="1">
      <alignment horizontal="center"/>
    </xf>
    <xf numFmtId="0" fontId="10" fillId="2" borderId="0" xfId="0" applyFont="1" applyFill="1" applyAlignment="1">
      <alignment horizontal="center" vertical="center"/>
    </xf>
    <xf numFmtId="0" fontId="29" fillId="2" borderId="0" xfId="0" applyFont="1" applyFill="1"/>
    <xf numFmtId="0" fontId="11" fillId="2" borderId="0" xfId="0" applyFont="1" applyFill="1" applyAlignment="1">
      <alignment horizontal="center" vertical="center"/>
    </xf>
    <xf numFmtId="0" fontId="3" fillId="2" borderId="0" xfId="0" applyFont="1" applyFill="1" applyAlignment="1">
      <alignment horizontal="center"/>
    </xf>
    <xf numFmtId="0" fontId="16" fillId="2" borderId="0" xfId="0" applyFont="1" applyFill="1" applyAlignment="1">
      <alignment horizontal="center" vertical="center"/>
    </xf>
    <xf numFmtId="3" fontId="3" fillId="2" borderId="11" xfId="0" applyNumberFormat="1" applyFont="1" applyFill="1" applyBorder="1" applyAlignment="1" applyProtection="1">
      <alignment horizontal="center" vertical="center"/>
      <protection locked="0"/>
    </xf>
    <xf numFmtId="0" fontId="16" fillId="2" borderId="0" xfId="0" applyFont="1" applyFill="1" applyAlignment="1">
      <alignment vertical="center" wrapText="1"/>
    </xf>
    <xf numFmtId="0" fontId="25" fillId="2" borderId="0" xfId="0" applyFont="1" applyFill="1" applyAlignment="1">
      <alignment vertical="center"/>
    </xf>
    <xf numFmtId="0" fontId="9" fillId="0" borderId="0" xfId="0" applyFont="1"/>
    <xf numFmtId="0" fontId="13" fillId="2" borderId="0" xfId="0" applyFont="1" applyFill="1" applyAlignment="1">
      <alignment horizontal="center"/>
    </xf>
    <xf numFmtId="3" fontId="3" fillId="0" borderId="11" xfId="0" applyNumberFormat="1" applyFont="1" applyBorder="1" applyAlignment="1" applyProtection="1">
      <alignment horizontal="center" vertical="center"/>
      <protection locked="0"/>
    </xf>
    <xf numFmtId="3" fontId="3" fillId="2" borderId="12" xfId="0" applyNumberFormat="1" applyFont="1" applyFill="1" applyBorder="1" applyAlignment="1" applyProtection="1">
      <alignment horizontal="center" vertical="center"/>
      <protection locked="0"/>
    </xf>
    <xf numFmtId="167" fontId="12" fillId="2" borderId="0" xfId="0" applyNumberFormat="1" applyFont="1" applyFill="1" applyAlignment="1">
      <alignment vertical="center"/>
    </xf>
    <xf numFmtId="167" fontId="3" fillId="2" borderId="0" xfId="0" applyNumberFormat="1" applyFont="1" applyFill="1" applyAlignment="1">
      <alignment vertical="center"/>
    </xf>
    <xf numFmtId="167" fontId="3" fillId="2" borderId="0" xfId="0" applyNumberFormat="1" applyFont="1" applyFill="1" applyAlignment="1">
      <alignment horizontal="centerContinuous" vertical="center"/>
    </xf>
    <xf numFmtId="167" fontId="3" fillId="2" borderId="0" xfId="0" applyNumberFormat="1" applyFont="1" applyFill="1"/>
    <xf numFmtId="0" fontId="35" fillId="2" borderId="0" xfId="0" applyFont="1" applyFill="1"/>
    <xf numFmtId="0" fontId="25" fillId="0" borderId="0" xfId="0" applyFont="1"/>
    <xf numFmtId="0" fontId="13" fillId="0" borderId="0" xfId="0" applyFont="1" applyAlignment="1">
      <alignment horizontal="center" vertical="center" wrapText="1"/>
    </xf>
    <xf numFmtId="0" fontId="36" fillId="0" borderId="0" xfId="4"/>
    <xf numFmtId="0" fontId="3" fillId="2" borderId="12" xfId="3" applyFill="1" applyBorder="1" applyAlignment="1" applyProtection="1">
      <alignment horizontal="center" vertical="center"/>
      <protection locked="0"/>
    </xf>
    <xf numFmtId="166" fontId="3" fillId="0" borderId="11" xfId="3" applyNumberFormat="1" applyBorder="1" applyAlignment="1" applyProtection="1">
      <alignment horizontal="center" vertical="center"/>
      <protection locked="0"/>
    </xf>
    <xf numFmtId="0" fontId="41" fillId="0" borderId="0" xfId="6" applyFont="1"/>
    <xf numFmtId="0" fontId="42" fillId="0" borderId="0" xfId="6" applyFont="1" applyAlignment="1">
      <alignment horizontal="center" vertical="center" wrapText="1"/>
    </xf>
    <xf numFmtId="0" fontId="3" fillId="0" borderId="11" xfId="3" applyBorder="1" applyAlignment="1" applyProtection="1">
      <alignment horizontal="center" vertical="center"/>
      <protection locked="0"/>
    </xf>
    <xf numFmtId="0" fontId="16" fillId="2" borderId="0" xfId="0" applyFont="1" applyFill="1" applyAlignment="1" applyProtection="1">
      <alignment horizontal="center" vertical="center"/>
      <protection locked="0"/>
    </xf>
    <xf numFmtId="0" fontId="48" fillId="0" borderId="0" xfId="6" applyFont="1"/>
    <xf numFmtId="0" fontId="21" fillId="0" borderId="0" xfId="0" applyFont="1"/>
    <xf numFmtId="0" fontId="21" fillId="0" borderId="0" xfId="0" applyFont="1" applyAlignment="1">
      <alignment wrapText="1"/>
    </xf>
    <xf numFmtId="3" fontId="16" fillId="2" borderId="11" xfId="0" applyNumberFormat="1" applyFont="1" applyFill="1" applyBorder="1" applyAlignment="1" applyProtection="1">
      <alignment horizontal="center" vertical="center"/>
      <protection locked="0"/>
    </xf>
    <xf numFmtId="3" fontId="16" fillId="2" borderId="10" xfId="0" applyNumberFormat="1" applyFont="1" applyFill="1" applyBorder="1" applyAlignment="1" applyProtection="1">
      <alignment horizontal="center" vertical="center" wrapText="1"/>
      <protection locked="0"/>
    </xf>
    <xf numFmtId="3" fontId="16" fillId="2" borderId="12" xfId="0" applyNumberFormat="1" applyFont="1" applyFill="1" applyBorder="1" applyAlignment="1" applyProtection="1">
      <alignment horizontal="center" vertical="center"/>
      <protection locked="0"/>
    </xf>
    <xf numFmtId="3" fontId="16" fillId="2" borderId="9" xfId="0" applyNumberFormat="1" applyFont="1" applyFill="1" applyBorder="1" applyAlignment="1" applyProtection="1">
      <alignment horizontal="center" vertical="center"/>
      <protection locked="0"/>
    </xf>
    <xf numFmtId="0" fontId="0" fillId="2" borderId="0" xfId="0" applyFill="1"/>
    <xf numFmtId="0" fontId="62" fillId="2" borderId="0" xfId="0" applyFont="1" applyFill="1"/>
    <xf numFmtId="0" fontId="59" fillId="2" borderId="0" xfId="0" applyFont="1" applyFill="1"/>
    <xf numFmtId="0" fontId="63" fillId="2" borderId="0" xfId="0" applyFont="1" applyFill="1"/>
    <xf numFmtId="0" fontId="64" fillId="2" borderId="0" xfId="0" applyFont="1" applyFill="1"/>
    <xf numFmtId="0" fontId="62" fillId="2" borderId="0" xfId="0" applyFont="1" applyFill="1" applyAlignment="1">
      <alignment horizontal="center"/>
    </xf>
    <xf numFmtId="0" fontId="64" fillId="2" borderId="0" xfId="0" applyFont="1" applyFill="1" applyAlignment="1">
      <alignment wrapText="1"/>
    </xf>
    <xf numFmtId="0" fontId="63" fillId="0" borderId="0" xfId="0" applyFont="1"/>
    <xf numFmtId="0" fontId="62" fillId="0" borderId="0" xfId="0" applyFont="1"/>
    <xf numFmtId="0" fontId="7" fillId="0" borderId="0" xfId="0" applyFont="1" applyAlignment="1">
      <alignment vertical="center"/>
    </xf>
    <xf numFmtId="0" fontId="62" fillId="0" borderId="0" xfId="0" applyFont="1" applyAlignment="1">
      <alignment vertical="center"/>
    </xf>
    <xf numFmtId="1" fontId="5" fillId="2" borderId="0" xfId="0" applyNumberFormat="1" applyFont="1" applyFill="1"/>
    <xf numFmtId="1" fontId="62" fillId="2" borderId="0" xfId="0" applyNumberFormat="1" applyFont="1" applyFill="1"/>
    <xf numFmtId="0" fontId="12" fillId="2" borderId="0" xfId="0" applyFont="1" applyFill="1"/>
    <xf numFmtId="0" fontId="66" fillId="0" borderId="0" xfId="0" applyFont="1"/>
    <xf numFmtId="0" fontId="23" fillId="0" borderId="0" xfId="0" applyFont="1"/>
    <xf numFmtId="0" fontId="67" fillId="0" borderId="0" xfId="0" applyFont="1"/>
    <xf numFmtId="0" fontId="12" fillId="0" borderId="0" xfId="0" applyFont="1"/>
    <xf numFmtId="0" fontId="68" fillId="2" borderId="0" xfId="0" applyFont="1" applyFill="1" applyAlignment="1">
      <alignment vertical="center" wrapText="1"/>
    </xf>
    <xf numFmtId="0" fontId="62" fillId="2" borderId="0" xfId="0" applyFont="1" applyFill="1" applyAlignment="1">
      <alignment vertical="center"/>
    </xf>
    <xf numFmtId="0" fontId="65" fillId="2" borderId="0" xfId="0" applyFont="1" applyFill="1" applyAlignment="1">
      <alignment vertical="center"/>
    </xf>
    <xf numFmtId="0" fontId="63" fillId="2" borderId="0" xfId="0" applyFont="1" applyFill="1" applyAlignment="1">
      <alignment vertical="center"/>
    </xf>
    <xf numFmtId="0" fontId="64" fillId="2" borderId="0" xfId="0" applyFont="1" applyFill="1" applyAlignment="1">
      <alignment horizontal="left"/>
    </xf>
    <xf numFmtId="0" fontId="62" fillId="2" borderId="0" xfId="0" applyFont="1" applyFill="1" applyAlignment="1">
      <alignment horizontal="left"/>
    </xf>
    <xf numFmtId="0" fontId="62" fillId="2" borderId="0" xfId="0" quotePrefix="1" applyFont="1" applyFill="1"/>
    <xf numFmtId="0" fontId="62" fillId="2" borderId="0" xfId="0" quotePrefix="1" applyFont="1" applyFill="1" applyAlignment="1">
      <alignment horizontal="left"/>
    </xf>
    <xf numFmtId="0" fontId="35" fillId="2" borderId="0" xfId="0" quotePrefix="1" applyFont="1" applyFill="1"/>
    <xf numFmtId="0" fontId="14" fillId="8" borderId="0" xfId="0" applyFont="1" applyFill="1"/>
    <xf numFmtId="0" fontId="19" fillId="8" borderId="0" xfId="0" applyFont="1" applyFill="1"/>
    <xf numFmtId="0" fontId="19" fillId="8" borderId="0" xfId="0" quotePrefix="1" applyFont="1" applyFill="1"/>
    <xf numFmtId="0" fontId="62" fillId="2" borderId="0" xfId="0" applyFont="1" applyFill="1" applyAlignment="1">
      <alignment horizontal="center" vertical="center"/>
    </xf>
    <xf numFmtId="0" fontId="6" fillId="2" borderId="0" xfId="0" applyFont="1" applyFill="1" applyAlignment="1" applyProtection="1">
      <alignment horizontal="center" vertical="center"/>
      <protection locked="0"/>
    </xf>
    <xf numFmtId="0" fontId="10" fillId="2" borderId="0" xfId="0" applyFont="1" applyFill="1" applyProtection="1">
      <protection locked="0"/>
    </xf>
    <xf numFmtId="0" fontId="12" fillId="2" borderId="0" xfId="0" applyFont="1" applyFill="1" applyAlignment="1" applyProtection="1">
      <alignment horizontal="center"/>
      <protection locked="0"/>
    </xf>
    <xf numFmtId="0" fontId="39" fillId="0" borderId="0" xfId="0" applyFont="1"/>
    <xf numFmtId="0" fontId="69" fillId="0" borderId="0" xfId="0" applyFont="1" applyAlignment="1">
      <alignment horizontal="center" vertical="center"/>
    </xf>
    <xf numFmtId="0" fontId="3" fillId="0" borderId="0" xfId="0" applyFont="1" applyProtection="1">
      <protection locked="0"/>
    </xf>
    <xf numFmtId="0" fontId="39" fillId="0" borderId="0" xfId="0" applyFont="1" applyProtection="1">
      <protection locked="0"/>
    </xf>
    <xf numFmtId="0" fontId="39" fillId="0" borderId="0" xfId="0" applyFont="1" applyAlignment="1" applyProtection="1">
      <alignment horizontal="center"/>
      <protection locked="0"/>
    </xf>
    <xf numFmtId="0" fontId="61" fillId="0" borderId="0" xfId="0" applyFont="1" applyProtection="1">
      <protection locked="0"/>
    </xf>
    <xf numFmtId="0" fontId="40" fillId="0" borderId="0" xfId="0" applyFont="1" applyProtection="1">
      <protection locked="0"/>
    </xf>
    <xf numFmtId="0" fontId="59" fillId="0" borderId="0" xfId="0" applyFont="1" applyProtection="1">
      <protection locked="0"/>
    </xf>
    <xf numFmtId="0" fontId="62" fillId="0" borderId="0" xfId="0" applyFont="1" applyProtection="1">
      <protection locked="0"/>
    </xf>
    <xf numFmtId="0" fontId="62" fillId="0" borderId="0" xfId="0" applyFont="1" applyAlignment="1" applyProtection="1">
      <alignment horizontal="center"/>
      <protection locked="0"/>
    </xf>
    <xf numFmtId="0" fontId="14" fillId="0" borderId="0" xfId="0" applyFont="1" applyProtection="1">
      <protection locked="0"/>
    </xf>
    <xf numFmtId="0" fontId="7" fillId="0" borderId="0" xfId="0" applyFont="1" applyProtection="1">
      <protection locked="0"/>
    </xf>
    <xf numFmtId="0" fontId="7" fillId="0" borderId="0" xfId="0" applyFont="1" applyAlignment="1" applyProtection="1">
      <alignment horizontal="center"/>
      <protection locked="0"/>
    </xf>
    <xf numFmtId="0" fontId="14" fillId="0" borderId="0" xfId="0" applyFont="1" applyAlignment="1" applyProtection="1">
      <alignment horizontal="center"/>
      <protection locked="0"/>
    </xf>
    <xf numFmtId="0" fontId="17" fillId="0" borderId="8"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3" fillId="0" borderId="8" xfId="0" applyFont="1" applyBorder="1" applyAlignment="1">
      <alignment horizontal="center" vertical="center"/>
    </xf>
    <xf numFmtId="0" fontId="39" fillId="0" borderId="0" xfId="0" applyFont="1" applyAlignment="1">
      <alignment horizontal="center"/>
    </xf>
    <xf numFmtId="0" fontId="4" fillId="2" borderId="0" xfId="4" applyFont="1" applyFill="1" applyAlignment="1">
      <alignment horizontal="center"/>
    </xf>
    <xf numFmtId="0" fontId="16" fillId="0" borderId="8" xfId="0" applyFont="1" applyBorder="1" applyAlignment="1">
      <alignment horizontal="center" textRotation="90"/>
    </xf>
    <xf numFmtId="0" fontId="9" fillId="2" borderId="8" xfId="4" applyFont="1" applyFill="1" applyBorder="1" applyAlignment="1">
      <alignment horizontal="center" vertical="center"/>
    </xf>
    <xf numFmtId="0" fontId="16" fillId="2" borderId="17" xfId="4" applyFont="1" applyFill="1" applyBorder="1" applyAlignment="1">
      <alignment horizontal="center" vertical="center" wrapText="1"/>
    </xf>
    <xf numFmtId="0" fontId="16" fillId="2" borderId="17" xfId="4" applyFont="1" applyFill="1" applyBorder="1" applyAlignment="1">
      <alignment horizontal="left" vertical="center" wrapText="1"/>
    </xf>
    <xf numFmtId="0" fontId="62" fillId="0" borderId="0" xfId="0" applyFont="1" applyAlignment="1">
      <alignment horizontal="center" vertical="center"/>
    </xf>
    <xf numFmtId="0" fontId="16" fillId="2" borderId="11" xfId="4" applyFont="1" applyFill="1" applyBorder="1" applyAlignment="1">
      <alignment horizontal="center" vertical="center"/>
    </xf>
    <xf numFmtId="0" fontId="16" fillId="2" borderId="11" xfId="4" applyFont="1" applyFill="1" applyBorder="1" applyAlignment="1">
      <alignment vertical="center" wrapText="1"/>
    </xf>
    <xf numFmtId="0" fontId="16" fillId="2" borderId="7" xfId="4" applyFont="1" applyFill="1" applyBorder="1" applyAlignment="1">
      <alignment horizontal="center" vertical="center"/>
    </xf>
    <xf numFmtId="0" fontId="16" fillId="2" borderId="7" xfId="4" applyFont="1" applyFill="1" applyBorder="1" applyAlignment="1">
      <alignment vertical="center" wrapText="1"/>
    </xf>
    <xf numFmtId="0" fontId="41" fillId="2" borderId="0" xfId="4" applyFont="1" applyFill="1" applyAlignment="1">
      <alignment horizontal="left"/>
    </xf>
    <xf numFmtId="0" fontId="41" fillId="2" borderId="0" xfId="4" applyFont="1" applyFill="1"/>
    <xf numFmtId="0" fontId="14" fillId="0" borderId="8" xfId="4" applyFont="1" applyBorder="1" applyAlignment="1">
      <alignment horizontal="center" vertical="center" textRotation="90" wrapText="1"/>
    </xf>
    <xf numFmtId="0" fontId="7" fillId="2" borderId="8" xfId="4" applyFont="1" applyFill="1" applyBorder="1" applyAlignment="1">
      <alignment horizontal="center" vertical="center" wrapText="1"/>
    </xf>
    <xf numFmtId="0" fontId="7" fillId="2" borderId="8" xfId="4" applyFont="1" applyFill="1" applyBorder="1" applyAlignment="1">
      <alignment horizontal="left" vertical="center" wrapText="1"/>
    </xf>
    <xf numFmtId="0" fontId="14" fillId="2" borderId="10" xfId="4" applyFont="1" applyFill="1" applyBorder="1" applyAlignment="1">
      <alignment horizontal="center" vertical="center" wrapText="1"/>
    </xf>
    <xf numFmtId="0" fontId="14" fillId="2" borderId="10" xfId="4" applyFont="1" applyFill="1" applyBorder="1" applyAlignment="1">
      <alignment horizontal="left" vertical="center" wrapText="1"/>
    </xf>
    <xf numFmtId="0" fontId="14" fillId="2" borderId="7" xfId="4" applyFont="1" applyFill="1" applyBorder="1" applyAlignment="1">
      <alignment horizontal="center" vertical="center" wrapText="1"/>
    </xf>
    <xf numFmtId="0" fontId="14" fillId="2" borderId="7" xfId="4" applyFont="1" applyFill="1" applyBorder="1" applyAlignment="1">
      <alignment horizontal="left" vertical="center" wrapText="1"/>
    </xf>
    <xf numFmtId="0" fontId="7" fillId="2" borderId="8" xfId="4" applyFont="1" applyFill="1" applyBorder="1" applyAlignment="1">
      <alignment horizontal="center" vertical="center"/>
    </xf>
    <xf numFmtId="0" fontId="7" fillId="2" borderId="8" xfId="4" applyFont="1" applyFill="1" applyBorder="1" applyAlignment="1">
      <alignment vertical="center" wrapText="1"/>
    </xf>
    <xf numFmtId="0" fontId="14" fillId="2" borderId="10" xfId="4" applyFont="1" applyFill="1" applyBorder="1" applyAlignment="1">
      <alignment horizontal="center" vertical="center"/>
    </xf>
    <xf numFmtId="0" fontId="14" fillId="2" borderId="11" xfId="4" applyFont="1" applyFill="1" applyBorder="1" applyAlignment="1">
      <alignment horizontal="center" vertical="center"/>
    </xf>
    <xf numFmtId="0" fontId="14" fillId="2" borderId="13" xfId="4" applyFont="1" applyFill="1" applyBorder="1" applyAlignment="1">
      <alignment horizontal="center" vertical="center"/>
    </xf>
    <xf numFmtId="0" fontId="14" fillId="2" borderId="7" xfId="4" applyFont="1" applyFill="1" applyBorder="1" applyAlignment="1">
      <alignment horizontal="center" vertical="center"/>
    </xf>
    <xf numFmtId="0" fontId="14" fillId="2" borderId="13" xfId="4" applyFont="1" applyFill="1" applyBorder="1" applyAlignment="1">
      <alignment horizontal="left" vertical="center" wrapText="1"/>
    </xf>
    <xf numFmtId="0" fontId="7" fillId="2" borderId="2" xfId="4" applyFont="1" applyFill="1" applyBorder="1" applyAlignment="1">
      <alignment horizontal="center" vertical="center"/>
    </xf>
    <xf numFmtId="0" fontId="7" fillId="2" borderId="2" xfId="4" applyFont="1" applyFill="1" applyBorder="1" applyAlignment="1">
      <alignment vertical="center"/>
    </xf>
    <xf numFmtId="0" fontId="41" fillId="0" borderId="0" xfId="4" applyFont="1"/>
    <xf numFmtId="0" fontId="6" fillId="2" borderId="0" xfId="0" applyFont="1" applyFill="1" applyAlignment="1">
      <alignment horizontal="centerContinuous"/>
    </xf>
    <xf numFmtId="0" fontId="34" fillId="2" borderId="0" xfId="0" applyFont="1" applyFill="1" applyAlignment="1">
      <alignment horizontal="centerContinuous"/>
    </xf>
    <xf numFmtId="0" fontId="16" fillId="2" borderId="5" xfId="0" applyFont="1" applyFill="1" applyBorder="1" applyAlignment="1">
      <alignment horizontal="center" textRotation="90" wrapText="1"/>
    </xf>
    <xf numFmtId="0" fontId="16" fillId="2" borderId="9" xfId="0" applyFont="1" applyFill="1" applyBorder="1" applyAlignment="1">
      <alignment horizontal="center" textRotation="90" wrapText="1"/>
    </xf>
    <xf numFmtId="0" fontId="17" fillId="2" borderId="8" xfId="0" applyFont="1" applyFill="1" applyBorder="1" applyAlignment="1">
      <alignment horizontal="center" vertical="center"/>
    </xf>
    <xf numFmtId="0" fontId="16" fillId="2" borderId="5" xfId="0" applyFont="1" applyFill="1" applyBorder="1" applyAlignment="1">
      <alignment horizontal="center" vertical="center" wrapText="1"/>
    </xf>
    <xf numFmtId="0" fontId="16" fillId="2" borderId="5" xfId="0" applyFont="1" applyFill="1" applyBorder="1" applyAlignment="1">
      <alignment horizontal="left" vertical="center" wrapText="1"/>
    </xf>
    <xf numFmtId="3" fontId="13" fillId="2" borderId="17" xfId="0" applyNumberFormat="1" applyFont="1" applyFill="1" applyBorder="1" applyAlignment="1">
      <alignment horizontal="center" vertical="center"/>
    </xf>
    <xf numFmtId="0" fontId="16" fillId="2" borderId="11" xfId="0" applyFont="1" applyFill="1" applyBorder="1" applyAlignment="1">
      <alignment horizontal="center" vertical="center" wrapText="1"/>
    </xf>
    <xf numFmtId="0" fontId="16" fillId="2" borderId="11" xfId="0" applyFont="1" applyFill="1" applyBorder="1" applyAlignment="1">
      <alignment vertical="center" wrapText="1"/>
    </xf>
    <xf numFmtId="3" fontId="13" fillId="2" borderId="11" xfId="0" applyNumberFormat="1" applyFont="1" applyFill="1" applyBorder="1" applyAlignment="1">
      <alignment horizontal="center" vertical="center" wrapText="1"/>
    </xf>
    <xf numFmtId="3" fontId="13" fillId="2" borderId="11" xfId="0" applyNumberFormat="1" applyFont="1" applyFill="1" applyBorder="1" applyAlignment="1">
      <alignment horizontal="center" vertical="center"/>
    </xf>
    <xf numFmtId="0" fontId="16" fillId="2" borderId="11" xfId="0" applyFont="1" applyFill="1" applyBorder="1" applyAlignment="1">
      <alignment horizontal="center" vertical="center"/>
    </xf>
    <xf numFmtId="0" fontId="16" fillId="2" borderId="9" xfId="0" applyFont="1" applyFill="1" applyBorder="1" applyAlignment="1">
      <alignment vertical="center"/>
    </xf>
    <xf numFmtId="3" fontId="13" fillId="2" borderId="12" xfId="0" applyNumberFormat="1" applyFont="1" applyFill="1" applyBorder="1" applyAlignment="1">
      <alignment horizontal="center" vertical="center"/>
    </xf>
    <xf numFmtId="0" fontId="13" fillId="2" borderId="2" xfId="0" applyFont="1" applyFill="1" applyBorder="1" applyAlignment="1">
      <alignment horizontal="center" vertical="center"/>
    </xf>
    <xf numFmtId="0" fontId="13" fillId="2" borderId="5" xfId="0" applyFont="1" applyFill="1" applyBorder="1" applyAlignment="1">
      <alignment horizontal="center" vertical="center"/>
    </xf>
    <xf numFmtId="3" fontId="16" fillId="2" borderId="11" xfId="0" applyNumberFormat="1" applyFont="1" applyFill="1" applyBorder="1" applyAlignment="1">
      <alignment horizontal="center" vertical="center"/>
    </xf>
    <xf numFmtId="0" fontId="14" fillId="2" borderId="0" xfId="0" applyFont="1" applyFill="1" applyAlignment="1">
      <alignment horizontal="left"/>
    </xf>
    <xf numFmtId="0" fontId="14" fillId="2" borderId="3" xfId="0" applyFont="1" applyFill="1" applyBorder="1" applyAlignment="1">
      <alignment horizontal="center" textRotation="90" wrapText="1"/>
    </xf>
    <xf numFmtId="0" fontId="14" fillId="2" borderId="8" xfId="0" applyFont="1" applyFill="1" applyBorder="1" applyAlignment="1">
      <alignment horizontal="center" textRotation="90" wrapText="1"/>
    </xf>
    <xf numFmtId="0" fontId="14" fillId="2" borderId="5" xfId="0" applyFont="1" applyFill="1" applyBorder="1" applyAlignment="1">
      <alignment horizontal="center" textRotation="90" wrapText="1"/>
    </xf>
    <xf numFmtId="3" fontId="11" fillId="2" borderId="17" xfId="0" applyNumberFormat="1" applyFont="1" applyFill="1" applyBorder="1" applyAlignment="1">
      <alignment horizontal="center" vertical="center"/>
    </xf>
    <xf numFmtId="3" fontId="11" fillId="2" borderId="11" xfId="0" applyNumberFormat="1" applyFont="1" applyFill="1" applyBorder="1" applyAlignment="1">
      <alignment horizontal="center" vertical="center"/>
    </xf>
    <xf numFmtId="0" fontId="16" fillId="2" borderId="13" xfId="0" applyFont="1" applyFill="1" applyBorder="1" applyAlignment="1">
      <alignment vertical="center" wrapText="1"/>
    </xf>
    <xf numFmtId="3" fontId="11" fillId="2" borderId="12" xfId="0" applyNumberFormat="1" applyFont="1" applyFill="1" applyBorder="1" applyAlignment="1">
      <alignment horizontal="center" vertical="center"/>
    </xf>
    <xf numFmtId="3" fontId="11" fillId="2" borderId="11" xfId="0" applyNumberFormat="1" applyFont="1" applyFill="1" applyBorder="1" applyAlignment="1" applyProtection="1">
      <alignment horizontal="center" vertical="center"/>
      <protection locked="0"/>
    </xf>
    <xf numFmtId="0" fontId="14" fillId="0" borderId="0" xfId="0" applyFont="1" applyAlignment="1">
      <alignment horizontal="left"/>
    </xf>
    <xf numFmtId="0" fontId="6" fillId="0" borderId="0" xfId="0" applyFont="1" applyAlignment="1">
      <alignment horizontal="centerContinuous"/>
    </xf>
    <xf numFmtId="0" fontId="6" fillId="0" borderId="0" xfId="0" applyFont="1" applyAlignment="1">
      <alignment horizontal="left"/>
    </xf>
    <xf numFmtId="0" fontId="50" fillId="0" borderId="4" xfId="0" applyFont="1" applyBorder="1"/>
    <xf numFmtId="0" fontId="9" fillId="0" borderId="6" xfId="0" applyFont="1" applyBorder="1" applyAlignment="1">
      <alignment horizontal="right"/>
    </xf>
    <xf numFmtId="0" fontId="14" fillId="0" borderId="8" xfId="0" applyFont="1" applyBorder="1" applyAlignment="1">
      <alignment horizontal="center" textRotation="90" wrapText="1"/>
    </xf>
    <xf numFmtId="0" fontId="17" fillId="0" borderId="2" xfId="0" applyFont="1" applyBorder="1" applyAlignment="1">
      <alignment horizontal="center" vertical="center"/>
    </xf>
    <xf numFmtId="0" fontId="13" fillId="0" borderId="8" xfId="0" applyFont="1" applyBorder="1" applyAlignment="1">
      <alignment vertical="center"/>
    </xf>
    <xf numFmtId="9" fontId="16" fillId="0" borderId="10" xfId="2" applyFont="1" applyBorder="1" applyAlignment="1" applyProtection="1">
      <alignment vertical="center" wrapText="1"/>
    </xf>
    <xf numFmtId="9" fontId="16" fillId="0" borderId="11" xfId="2" applyFont="1" applyBorder="1" applyAlignment="1" applyProtection="1">
      <alignment vertical="center" wrapText="1"/>
    </xf>
    <xf numFmtId="0" fontId="16" fillId="0" borderId="11" xfId="0" applyFont="1" applyBorder="1" applyAlignment="1">
      <alignment vertical="center" wrapText="1"/>
    </xf>
    <xf numFmtId="0" fontId="16" fillId="0" borderId="12" xfId="0" applyFont="1" applyBorder="1" applyAlignment="1">
      <alignment vertical="center" wrapText="1"/>
    </xf>
    <xf numFmtId="0" fontId="13" fillId="0" borderId="5" xfId="0" applyFont="1" applyBorder="1" applyAlignment="1">
      <alignment horizontal="center" vertical="center"/>
    </xf>
    <xf numFmtId="0" fontId="13" fillId="0" borderId="21" xfId="0" applyFont="1" applyBorder="1" applyAlignment="1">
      <alignment vertical="center"/>
    </xf>
    <xf numFmtId="0" fontId="16" fillId="0" borderId="5" xfId="0" applyFont="1" applyBorder="1" applyAlignment="1">
      <alignment horizontal="center" vertical="center" wrapText="1"/>
    </xf>
    <xf numFmtId="0" fontId="16" fillId="0" borderId="5" xfId="0" applyFont="1" applyBorder="1" applyAlignment="1">
      <alignment vertical="center" wrapText="1"/>
    </xf>
    <xf numFmtId="0" fontId="16" fillId="0" borderId="7" xfId="0" applyFont="1" applyBorder="1" applyAlignment="1">
      <alignment vertical="center" wrapText="1"/>
    </xf>
    <xf numFmtId="0" fontId="13" fillId="0" borderId="8" xfId="0" applyFont="1" applyBorder="1" applyAlignment="1">
      <alignment vertical="center" wrapText="1"/>
    </xf>
    <xf numFmtId="0" fontId="4" fillId="2" borderId="0" xfId="0" applyFont="1" applyFill="1" applyAlignment="1">
      <alignment horizontal="center" vertical="center"/>
    </xf>
    <xf numFmtId="0" fontId="14" fillId="2" borderId="4" xfId="0" applyFont="1" applyFill="1" applyBorder="1"/>
    <xf numFmtId="0" fontId="31" fillId="2" borderId="0" xfId="0" applyFont="1" applyFill="1" applyAlignment="1">
      <alignment horizontal="center"/>
    </xf>
    <xf numFmtId="0" fontId="26" fillId="2" borderId="0" xfId="0" applyFont="1" applyFill="1" applyAlignment="1">
      <alignment horizontal="center"/>
    </xf>
    <xf numFmtId="0" fontId="14" fillId="2" borderId="9" xfId="0" applyFont="1" applyFill="1" applyBorder="1" applyAlignment="1">
      <alignment horizontal="center" textRotation="90" wrapText="1"/>
    </xf>
    <xf numFmtId="0" fontId="14" fillId="2" borderId="7" xfId="0" applyFont="1" applyFill="1" applyBorder="1" applyAlignment="1">
      <alignment horizontal="center" textRotation="90" wrapText="1"/>
    </xf>
    <xf numFmtId="0" fontId="13" fillId="2" borderId="8" xfId="0" applyFont="1" applyFill="1" applyBorder="1" applyAlignment="1">
      <alignment horizontal="center" vertical="center"/>
    </xf>
    <xf numFmtId="0" fontId="13" fillId="2" borderId="8" xfId="0" applyFont="1" applyFill="1" applyBorder="1" applyAlignment="1">
      <alignment horizontal="left" vertical="center" wrapText="1"/>
    </xf>
    <xf numFmtId="0" fontId="16" fillId="2" borderId="7" xfId="0" applyFont="1" applyFill="1" applyBorder="1" applyAlignment="1">
      <alignment horizontal="center" vertical="center"/>
    </xf>
    <xf numFmtId="0" fontId="16" fillId="2" borderId="7" xfId="0" applyFont="1" applyFill="1" applyBorder="1" applyAlignment="1">
      <alignment horizontal="left" vertical="center" wrapText="1"/>
    </xf>
    <xf numFmtId="0" fontId="16" fillId="2" borderId="17" xfId="0" applyFont="1" applyFill="1" applyBorder="1" applyAlignment="1">
      <alignment horizontal="center" vertical="center"/>
    </xf>
    <xf numFmtId="0" fontId="16" fillId="2" borderId="5" xfId="0" applyFont="1" applyFill="1" applyBorder="1" applyAlignment="1">
      <alignment horizontal="center" vertical="center"/>
    </xf>
    <xf numFmtId="0" fontId="16" fillId="2" borderId="11" xfId="0" applyFont="1" applyFill="1" applyBorder="1" applyAlignment="1">
      <alignment horizontal="left" vertical="center" wrapText="1"/>
    </xf>
    <xf numFmtId="0" fontId="16" fillId="2" borderId="20" xfId="0" applyFont="1" applyFill="1" applyBorder="1" applyAlignment="1">
      <alignment horizontal="left" vertical="center" wrapText="1"/>
    </xf>
    <xf numFmtId="0" fontId="16" fillId="2" borderId="10" xfId="0" applyFont="1" applyFill="1" applyBorder="1" applyAlignment="1">
      <alignment horizontal="center" vertical="center"/>
    </xf>
    <xf numFmtId="0" fontId="16" fillId="2" borderId="10" xfId="0" applyFont="1" applyFill="1" applyBorder="1" applyAlignment="1">
      <alignment horizontal="left" vertical="center" wrapText="1"/>
    </xf>
    <xf numFmtId="0" fontId="16" fillId="2" borderId="12" xfId="0" applyFont="1" applyFill="1" applyBorder="1" applyAlignment="1">
      <alignment horizontal="center" vertical="center"/>
    </xf>
    <xf numFmtId="0" fontId="16" fillId="2" borderId="12" xfId="0" applyFont="1" applyFill="1" applyBorder="1" applyAlignment="1">
      <alignment horizontal="left" vertical="center" wrapText="1"/>
    </xf>
    <xf numFmtId="0" fontId="13" fillId="2" borderId="8" xfId="0" applyFont="1" applyFill="1" applyBorder="1" applyAlignment="1">
      <alignment vertical="center" wrapText="1"/>
    </xf>
    <xf numFmtId="0" fontId="16" fillId="2" borderId="12" xfId="0" applyFont="1" applyFill="1" applyBorder="1" applyAlignment="1">
      <alignment vertical="center" wrapText="1"/>
    </xf>
    <xf numFmtId="0" fontId="21" fillId="2" borderId="5" xfId="0" applyFont="1" applyFill="1" applyBorder="1" applyAlignment="1">
      <alignment horizontal="center" textRotation="90" wrapText="1"/>
    </xf>
    <xf numFmtId="0" fontId="21" fillId="2" borderId="1" xfId="0" applyFont="1" applyFill="1" applyBorder="1" applyAlignment="1">
      <alignment horizontal="center" textRotation="90" wrapText="1"/>
    </xf>
    <xf numFmtId="0" fontId="21" fillId="2" borderId="7" xfId="0" applyFont="1" applyFill="1" applyBorder="1" applyAlignment="1">
      <alignment horizontal="center" textRotation="90" wrapText="1"/>
    </xf>
    <xf numFmtId="0" fontId="9" fillId="2" borderId="8" xfId="0" applyFont="1" applyFill="1" applyBorder="1" applyAlignment="1">
      <alignment horizontal="center" vertical="center"/>
    </xf>
    <xf numFmtId="0" fontId="13" fillId="2" borderId="5" xfId="0" applyFont="1" applyFill="1" applyBorder="1" applyAlignment="1">
      <alignment vertical="center" wrapText="1"/>
    </xf>
    <xf numFmtId="166" fontId="12" fillId="4" borderId="8" xfId="0" applyNumberFormat="1" applyFont="1" applyFill="1" applyBorder="1" applyAlignment="1">
      <alignment horizontal="center" vertical="center"/>
    </xf>
    <xf numFmtId="0" fontId="16" fillId="2" borderId="5" xfId="0" applyFont="1" applyFill="1" applyBorder="1" applyAlignment="1">
      <alignment vertical="center" wrapText="1"/>
    </xf>
    <xf numFmtId="0" fontId="16" fillId="2" borderId="9" xfId="0" applyFont="1" applyFill="1" applyBorder="1" applyAlignment="1">
      <alignment horizontal="center" vertical="center"/>
    </xf>
    <xf numFmtId="0" fontId="16" fillId="2" borderId="9" xfId="0" applyFont="1" applyFill="1" applyBorder="1" applyAlignment="1">
      <alignment vertical="center" wrapText="1"/>
    </xf>
    <xf numFmtId="0" fontId="13" fillId="2" borderId="8" xfId="0" applyFont="1" applyFill="1" applyBorder="1" applyAlignment="1">
      <alignment vertical="center"/>
    </xf>
    <xf numFmtId="0" fontId="16" fillId="2" borderId="7" xfId="0" applyFont="1" applyFill="1" applyBorder="1" applyAlignment="1">
      <alignment vertical="center" wrapText="1"/>
    </xf>
    <xf numFmtId="0" fontId="16" fillId="2" borderId="13" xfId="0" applyFont="1" applyFill="1" applyBorder="1" applyAlignment="1">
      <alignment horizontal="center" vertical="center"/>
    </xf>
    <xf numFmtId="0" fontId="13" fillId="2" borderId="5" xfId="0" applyFont="1" applyFill="1" applyBorder="1" applyAlignment="1">
      <alignment vertical="center"/>
    </xf>
    <xf numFmtId="0" fontId="16" fillId="2" borderId="11" xfId="0" applyFont="1" applyFill="1" applyBorder="1" applyAlignment="1">
      <alignment vertical="center"/>
    </xf>
    <xf numFmtId="0" fontId="16" fillId="2" borderId="9" xfId="0" applyFont="1" applyFill="1" applyBorder="1" applyAlignment="1">
      <alignment horizontal="left" vertical="center"/>
    </xf>
    <xf numFmtId="0" fontId="7" fillId="2" borderId="0" xfId="0" applyFont="1" applyFill="1" applyAlignment="1">
      <alignment vertical="center"/>
    </xf>
    <xf numFmtId="0" fontId="27" fillId="2" borderId="0" xfId="0" applyFont="1" applyFill="1" applyProtection="1">
      <protection locked="0"/>
    </xf>
    <xf numFmtId="0" fontId="5" fillId="2" borderId="0" xfId="0" applyFont="1" applyFill="1" applyAlignment="1" applyProtection="1">
      <alignment horizontal="center" vertical="center"/>
      <protection locked="0"/>
    </xf>
    <xf numFmtId="0" fontId="17" fillId="2" borderId="0" xfId="0" applyFont="1" applyFill="1" applyAlignment="1" applyProtection="1">
      <alignment horizontal="center" vertical="center"/>
      <protection locked="0"/>
    </xf>
    <xf numFmtId="0" fontId="16" fillId="2" borderId="0" xfId="0" applyFont="1" applyFill="1" applyAlignment="1" applyProtection="1">
      <alignment vertical="center"/>
      <protection locked="0"/>
    </xf>
    <xf numFmtId="0" fontId="28" fillId="2" borderId="0" xfId="0" applyFont="1" applyFill="1" applyAlignment="1" applyProtection="1">
      <alignment vertical="center"/>
      <protection locked="0"/>
    </xf>
    <xf numFmtId="0" fontId="11" fillId="2" borderId="0" xfId="0" applyFont="1" applyFill="1" applyAlignment="1" applyProtection="1">
      <alignment horizontal="center"/>
      <protection locked="0"/>
    </xf>
    <xf numFmtId="0" fontId="25" fillId="2" borderId="0" xfId="0" applyFont="1" applyFill="1" applyProtection="1">
      <protection locked="0"/>
    </xf>
    <xf numFmtId="0" fontId="25" fillId="2" borderId="0" xfId="0" applyFont="1" applyFill="1" applyAlignment="1">
      <alignment horizontal="center"/>
    </xf>
    <xf numFmtId="0" fontId="17" fillId="3" borderId="8" xfId="0" applyFont="1" applyFill="1" applyBorder="1" applyAlignment="1">
      <alignment horizontal="center" vertical="center"/>
    </xf>
    <xf numFmtId="0" fontId="11" fillId="2" borderId="8" xfId="0" applyFont="1" applyFill="1" applyBorder="1" applyAlignment="1">
      <alignment horizontal="left" vertical="center" wrapText="1"/>
    </xf>
    <xf numFmtId="0" fontId="25" fillId="2" borderId="8" xfId="0" applyFont="1" applyFill="1" applyBorder="1" applyAlignment="1">
      <alignment horizontal="center" vertical="center"/>
    </xf>
    <xf numFmtId="0" fontId="14" fillId="2" borderId="0" xfId="0" applyFont="1" applyFill="1" applyAlignment="1">
      <alignment vertical="center"/>
    </xf>
    <xf numFmtId="0" fontId="10" fillId="2" borderId="15" xfId="0" applyFont="1" applyFill="1" applyBorder="1" applyAlignment="1">
      <alignment vertical="center"/>
    </xf>
    <xf numFmtId="0" fontId="21" fillId="2" borderId="8" xfId="0" applyFont="1" applyFill="1" applyBorder="1" applyAlignment="1">
      <alignment horizontal="center" textRotation="90" wrapText="1"/>
    </xf>
    <xf numFmtId="0" fontId="9" fillId="2" borderId="9" xfId="0" applyFont="1" applyFill="1" applyBorder="1" applyAlignment="1">
      <alignment horizontal="center" vertical="center"/>
    </xf>
    <xf numFmtId="1" fontId="9" fillId="2" borderId="9" xfId="0" applyNumberFormat="1" applyFont="1" applyFill="1" applyBorder="1" applyAlignment="1">
      <alignment horizontal="center" vertical="center"/>
    </xf>
    <xf numFmtId="0" fontId="16" fillId="2" borderId="7" xfId="0" applyFont="1" applyFill="1" applyBorder="1" applyAlignment="1">
      <alignment vertical="center"/>
    </xf>
    <xf numFmtId="1" fontId="7" fillId="2" borderId="0" xfId="0" applyNumberFormat="1" applyFont="1" applyFill="1"/>
    <xf numFmtId="0" fontId="17" fillId="2" borderId="8" xfId="0" applyFont="1" applyFill="1" applyBorder="1" applyAlignment="1">
      <alignment horizontal="center" vertical="center" wrapText="1"/>
    </xf>
    <xf numFmtId="0" fontId="11" fillId="2" borderId="8" xfId="0" applyFont="1" applyFill="1" applyBorder="1" applyAlignment="1">
      <alignment horizontal="center" vertical="center"/>
    </xf>
    <xf numFmtId="0" fontId="11" fillId="2" borderId="8" xfId="0" applyFont="1" applyFill="1" applyBorder="1" applyAlignment="1">
      <alignment horizontal="center" vertical="center" wrapText="1"/>
    </xf>
    <xf numFmtId="0" fontId="17" fillId="2" borderId="7" xfId="0" applyFont="1" applyFill="1" applyBorder="1" applyAlignment="1">
      <alignment horizontal="center" vertical="center" wrapText="1"/>
    </xf>
    <xf numFmtId="166" fontId="12" fillId="4" borderId="11" xfId="0" applyNumberFormat="1" applyFont="1" applyFill="1" applyBorder="1" applyAlignment="1">
      <alignment horizontal="center" vertical="center"/>
    </xf>
    <xf numFmtId="0" fontId="0" fillId="2" borderId="11" xfId="0" applyFill="1" applyBorder="1" applyAlignment="1" applyProtection="1">
      <alignment horizontal="center" vertical="center"/>
      <protection locked="0"/>
    </xf>
    <xf numFmtId="0" fontId="22" fillId="2" borderId="0" xfId="0" applyFont="1" applyFill="1" applyAlignment="1">
      <alignment horizontal="center" vertical="center" wrapText="1"/>
    </xf>
    <xf numFmtId="0" fontId="4" fillId="2" borderId="0" xfId="0" applyFont="1" applyFill="1" applyAlignment="1">
      <alignment vertical="center"/>
    </xf>
    <xf numFmtId="0" fontId="22" fillId="2" borderId="0" xfId="0" applyFont="1" applyFill="1" applyAlignment="1">
      <alignment horizontal="center" vertical="center"/>
    </xf>
    <xf numFmtId="167" fontId="11" fillId="2" borderId="11" xfId="0" applyNumberFormat="1" applyFont="1" applyFill="1" applyBorder="1" applyAlignment="1">
      <alignment horizontal="center" vertical="center"/>
    </xf>
    <xf numFmtId="0" fontId="16" fillId="2" borderId="22" xfId="0" applyFont="1" applyFill="1" applyBorder="1" applyAlignment="1">
      <alignment vertical="center" wrapText="1"/>
    </xf>
    <xf numFmtId="0" fontId="9" fillId="2" borderId="0" xfId="0" applyFont="1" applyFill="1" applyAlignment="1">
      <alignment horizontal="center"/>
    </xf>
    <xf numFmtId="0" fontId="13" fillId="2" borderId="8" xfId="0" applyFont="1" applyFill="1" applyBorder="1" applyAlignment="1">
      <alignment horizontal="left" vertical="center"/>
    </xf>
    <xf numFmtId="3" fontId="0" fillId="2" borderId="11" xfId="0" applyNumberFormat="1" applyFill="1" applyBorder="1" applyAlignment="1">
      <alignment horizontal="center" vertical="center"/>
    </xf>
    <xf numFmtId="0" fontId="14" fillId="2" borderId="4" xfId="0" applyFont="1" applyFill="1" applyBorder="1" applyAlignment="1">
      <alignment horizontal="left"/>
    </xf>
    <xf numFmtId="0" fontId="11" fillId="2" borderId="4" xfId="0" applyFont="1" applyFill="1" applyBorder="1"/>
    <xf numFmtId="0" fontId="7" fillId="2" borderId="5" xfId="0" applyFont="1" applyFill="1" applyBorder="1" applyAlignment="1">
      <alignment vertical="center"/>
    </xf>
    <xf numFmtId="0" fontId="16" fillId="2" borderId="5" xfId="0" applyFont="1" applyFill="1" applyBorder="1" applyAlignment="1">
      <alignment vertical="center"/>
    </xf>
    <xf numFmtId="0" fontId="13" fillId="2" borderId="21" xfId="0" applyFont="1" applyFill="1" applyBorder="1" applyAlignment="1">
      <alignment horizontal="center" vertical="center"/>
    </xf>
    <xf numFmtId="0" fontId="13" fillId="2" borderId="21" xfId="0" applyFont="1" applyFill="1" applyBorder="1" applyAlignment="1">
      <alignment vertical="center"/>
    </xf>
    <xf numFmtId="0" fontId="16" fillId="2" borderId="10" xfId="0" applyFont="1" applyFill="1" applyBorder="1" applyAlignment="1">
      <alignment vertical="center" wrapText="1"/>
    </xf>
    <xf numFmtId="0" fontId="58" fillId="0" borderId="4" xfId="0" applyFont="1" applyBorder="1"/>
    <xf numFmtId="167" fontId="0" fillId="0" borderId="17" xfId="0" applyNumberFormat="1" applyBorder="1" applyAlignment="1">
      <alignment horizontal="center" vertical="center"/>
    </xf>
    <xf numFmtId="167" fontId="0" fillId="0" borderId="11" xfId="0" applyNumberFormat="1" applyBorder="1" applyAlignment="1">
      <alignment horizontal="center" vertical="center"/>
    </xf>
    <xf numFmtId="0" fontId="4" fillId="0" borderId="0" xfId="0" applyFont="1" applyAlignment="1">
      <alignment vertical="center"/>
    </xf>
    <xf numFmtId="0" fontId="16" fillId="0" borderId="22" xfId="0" applyFont="1" applyBorder="1" applyAlignment="1">
      <alignment horizontal="center" vertical="center"/>
    </xf>
    <xf numFmtId="0" fontId="16" fillId="0" borderId="22" xfId="0" applyFont="1" applyBorder="1" applyAlignment="1">
      <alignment vertical="center" wrapText="1"/>
    </xf>
    <xf numFmtId="0" fontId="16" fillId="0" borderId="7" xfId="0" applyFont="1" applyBorder="1" applyAlignment="1">
      <alignment vertical="center"/>
    </xf>
    <xf numFmtId="0" fontId="16" fillId="0" borderId="12" xfId="0" applyFont="1" applyBorder="1" applyAlignment="1">
      <alignment horizontal="center" vertical="center"/>
    </xf>
    <xf numFmtId="0" fontId="13" fillId="0" borderId="0" xfId="0" applyFont="1" applyAlignment="1">
      <alignment horizontal="center" vertical="center"/>
    </xf>
    <xf numFmtId="0" fontId="13" fillId="0" borderId="0" xfId="0" applyFont="1" applyAlignment="1">
      <alignment vertical="center" wrapText="1"/>
    </xf>
    <xf numFmtId="167" fontId="11" fillId="0" borderId="0" xfId="0" applyNumberFormat="1" applyFont="1" applyAlignment="1">
      <alignment horizontal="center" vertical="center"/>
    </xf>
    <xf numFmtId="167" fontId="12" fillId="0" borderId="0" xfId="0" applyNumberFormat="1" applyFont="1" applyAlignment="1">
      <alignment horizontal="center" vertical="center"/>
    </xf>
    <xf numFmtId="166" fontId="3" fillId="2" borderId="0" xfId="0" applyNumberFormat="1" applyFont="1" applyFill="1" applyAlignment="1">
      <alignment horizontal="center" vertical="center"/>
    </xf>
    <xf numFmtId="0" fontId="64" fillId="0" borderId="0" xfId="0" applyFont="1"/>
    <xf numFmtId="0" fontId="14" fillId="2" borderId="5" xfId="0" applyFont="1" applyFill="1" applyBorder="1" applyAlignment="1">
      <alignment vertical="center" wrapText="1"/>
    </xf>
    <xf numFmtId="0" fontId="14" fillId="2" borderId="11" xfId="0" applyFont="1" applyFill="1" applyBorder="1" applyAlignment="1">
      <alignment vertical="center" wrapText="1"/>
    </xf>
    <xf numFmtId="0" fontId="14" fillId="2" borderId="12" xfId="0" applyFont="1" applyFill="1" applyBorder="1" applyAlignment="1">
      <alignment vertical="center" wrapText="1"/>
    </xf>
    <xf numFmtId="0" fontId="9" fillId="2" borderId="2" xfId="0" applyFont="1" applyFill="1" applyBorder="1" applyAlignment="1">
      <alignment horizontal="centerContinuous" vertical="center"/>
    </xf>
    <xf numFmtId="167" fontId="21" fillId="2" borderId="0" xfId="0" applyNumberFormat="1" applyFont="1" applyFill="1" applyAlignment="1">
      <alignment vertical="center" wrapText="1"/>
    </xf>
    <xf numFmtId="0" fontId="10" fillId="2" borderId="0" xfId="0" applyFont="1" applyFill="1" applyAlignment="1">
      <alignment horizontal="center"/>
    </xf>
    <xf numFmtId="0" fontId="68" fillId="2" borderId="0" xfId="0" applyFont="1" applyFill="1" applyAlignment="1">
      <alignment horizontal="left" vertical="center" wrapText="1"/>
    </xf>
    <xf numFmtId="0" fontId="65" fillId="2" borderId="0" xfId="0" applyFont="1" applyFill="1" applyAlignment="1">
      <alignment horizontal="center" vertical="center" wrapText="1"/>
    </xf>
    <xf numFmtId="0" fontId="58" fillId="2" borderId="4" xfId="3" applyFont="1" applyFill="1" applyBorder="1" applyAlignment="1">
      <alignment vertical="center"/>
    </xf>
    <xf numFmtId="0" fontId="9" fillId="2" borderId="4" xfId="3" applyFont="1" applyFill="1" applyBorder="1" applyAlignment="1">
      <alignment vertical="center"/>
    </xf>
    <xf numFmtId="0" fontId="14" fillId="2" borderId="9" xfId="3" applyFont="1" applyFill="1" applyBorder="1" applyAlignment="1">
      <alignment horizontal="center" textRotation="90" wrapText="1"/>
    </xf>
    <xf numFmtId="0" fontId="14" fillId="2" borderId="7" xfId="3" applyFont="1" applyFill="1" applyBorder="1" applyAlignment="1">
      <alignment horizontal="center" textRotation="90" wrapText="1"/>
    </xf>
    <xf numFmtId="0" fontId="14" fillId="2" borderId="8" xfId="3" applyFont="1" applyFill="1" applyBorder="1" applyAlignment="1">
      <alignment horizontal="center" textRotation="90" wrapText="1"/>
    </xf>
    <xf numFmtId="0" fontId="17" fillId="2" borderId="8" xfId="3" applyFont="1" applyFill="1" applyBorder="1" applyAlignment="1">
      <alignment horizontal="center" vertical="center" wrapText="1"/>
    </xf>
    <xf numFmtId="0" fontId="9" fillId="2" borderId="8" xfId="3" applyFont="1" applyFill="1" applyBorder="1" applyAlignment="1">
      <alignment horizontal="center" vertical="center" wrapText="1"/>
    </xf>
    <xf numFmtId="0" fontId="16" fillId="2" borderId="5" xfId="3" applyFont="1" applyFill="1" applyBorder="1" applyAlignment="1">
      <alignment horizontal="center" vertical="center"/>
    </xf>
    <xf numFmtId="0" fontId="16" fillId="2" borderId="5" xfId="3" applyFont="1" applyFill="1" applyBorder="1" applyAlignment="1">
      <alignment vertical="center" wrapText="1"/>
    </xf>
    <xf numFmtId="0" fontId="11" fillId="2" borderId="17" xfId="3" applyFont="1" applyFill="1" applyBorder="1" applyAlignment="1">
      <alignment horizontal="center" vertical="center"/>
    </xf>
    <xf numFmtId="0" fontId="16" fillId="2" borderId="11" xfId="3" applyFont="1" applyFill="1" applyBorder="1" applyAlignment="1">
      <alignment horizontal="center" vertical="center"/>
    </xf>
    <xf numFmtId="0" fontId="16" fillId="2" borderId="11" xfId="3" applyFont="1" applyFill="1" applyBorder="1" applyAlignment="1">
      <alignment vertical="center" wrapText="1"/>
    </xf>
    <xf numFmtId="0" fontId="11" fillId="2" borderId="11" xfId="3" applyFont="1" applyFill="1" applyBorder="1" applyAlignment="1">
      <alignment horizontal="center" vertical="center"/>
    </xf>
    <xf numFmtId="0" fontId="16" fillId="2" borderId="12" xfId="3" applyFont="1" applyFill="1" applyBorder="1" applyAlignment="1">
      <alignment horizontal="center" vertical="center"/>
    </xf>
    <xf numFmtId="0" fontId="16" fillId="2" borderId="12" xfId="3" applyFont="1" applyFill="1" applyBorder="1" applyAlignment="1">
      <alignment vertical="center" wrapText="1"/>
    </xf>
    <xf numFmtId="0" fontId="11" fillId="2" borderId="12" xfId="3" applyFont="1" applyFill="1" applyBorder="1" applyAlignment="1">
      <alignment horizontal="center" vertical="center"/>
    </xf>
    <xf numFmtId="0" fontId="11" fillId="2" borderId="8" xfId="3" applyFont="1" applyFill="1" applyBorder="1" applyAlignment="1">
      <alignment horizontal="center" vertical="center" wrapText="1"/>
    </xf>
    <xf numFmtId="0" fontId="21" fillId="2" borderId="9" xfId="0" applyFont="1" applyFill="1" applyBorder="1" applyAlignment="1">
      <alignment horizontal="center" textRotation="90" wrapText="1"/>
    </xf>
    <xf numFmtId="3" fontId="13" fillId="2" borderId="10" xfId="0" applyNumberFormat="1" applyFont="1" applyFill="1" applyBorder="1" applyAlignment="1">
      <alignment horizontal="center" vertical="center"/>
    </xf>
    <xf numFmtId="3" fontId="13" fillId="0" borderId="11" xfId="0" applyNumberFormat="1" applyFont="1" applyBorder="1" applyAlignment="1">
      <alignment horizontal="center" vertical="center"/>
    </xf>
    <xf numFmtId="3" fontId="13" fillId="0" borderId="12" xfId="0" applyNumberFormat="1" applyFont="1" applyBorder="1" applyAlignment="1">
      <alignment horizontal="center" vertical="center"/>
    </xf>
    <xf numFmtId="0" fontId="7" fillId="2" borderId="5"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5" xfId="0" applyFont="1" applyFill="1" applyBorder="1" applyAlignment="1">
      <alignment vertical="center"/>
    </xf>
    <xf numFmtId="0" fontId="14" fillId="2" borderId="10" xfId="0" applyFont="1" applyFill="1" applyBorder="1" applyAlignment="1">
      <alignment horizontal="center" vertical="center"/>
    </xf>
    <xf numFmtId="0" fontId="14" fillId="2" borderId="11"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7" xfId="0" applyFont="1" applyFill="1" applyBorder="1" applyAlignment="1">
      <alignment vertical="center" wrapText="1"/>
    </xf>
    <xf numFmtId="0" fontId="14" fillId="2" borderId="12" xfId="0" applyFont="1" applyFill="1" applyBorder="1" applyAlignment="1">
      <alignment horizontal="center" vertical="center"/>
    </xf>
    <xf numFmtId="0" fontId="7" fillId="2" borderId="21" xfId="0" applyFont="1" applyFill="1" applyBorder="1" applyAlignment="1">
      <alignment horizontal="center" vertical="center"/>
    </xf>
    <xf numFmtId="0" fontId="7" fillId="2" borderId="21" xfId="0" applyFont="1" applyFill="1" applyBorder="1" applyAlignment="1">
      <alignment vertical="center"/>
    </xf>
    <xf numFmtId="0" fontId="14" fillId="2" borderId="13" xfId="0" applyFont="1" applyFill="1" applyBorder="1" applyAlignment="1">
      <alignment horizontal="center" vertical="center"/>
    </xf>
    <xf numFmtId="0" fontId="14" fillId="2" borderId="13" xfId="0" applyFont="1" applyFill="1" applyBorder="1" applyAlignment="1">
      <alignment vertical="center" wrapText="1"/>
    </xf>
    <xf numFmtId="0" fontId="14" fillId="2" borderId="9" xfId="0" applyFont="1" applyFill="1" applyBorder="1" applyAlignment="1">
      <alignment horizontal="center" vertical="center"/>
    </xf>
    <xf numFmtId="0" fontId="14" fillId="2" borderId="9" xfId="0" applyFont="1" applyFill="1" applyBorder="1" applyAlignment="1">
      <alignment vertical="center" wrapText="1"/>
    </xf>
    <xf numFmtId="0" fontId="7" fillId="2" borderId="8" xfId="0" applyFont="1" applyFill="1" applyBorder="1" applyAlignment="1">
      <alignment horizontal="center" vertical="center"/>
    </xf>
    <xf numFmtId="0" fontId="7" fillId="2" borderId="8" xfId="0" applyFont="1" applyFill="1" applyBorder="1" applyAlignment="1">
      <alignment vertical="center"/>
    </xf>
    <xf numFmtId="0" fontId="14" fillId="2" borderId="10" xfId="0" applyFont="1" applyFill="1" applyBorder="1" applyAlignment="1">
      <alignment vertical="center" wrapText="1"/>
    </xf>
    <xf numFmtId="0" fontId="14" fillId="2" borderId="9" xfId="0" applyFont="1" applyFill="1" applyBorder="1" applyAlignment="1">
      <alignment vertical="center"/>
    </xf>
    <xf numFmtId="0" fontId="7" fillId="2" borderId="0" xfId="0" applyFont="1" applyFill="1"/>
    <xf numFmtId="0" fontId="3" fillId="0" borderId="0" xfId="0" applyFont="1" applyAlignment="1">
      <alignment horizontal="left"/>
    </xf>
    <xf numFmtId="0" fontId="3" fillId="0" borderId="0" xfId="0" applyFont="1" applyAlignment="1">
      <alignment horizontal="center"/>
    </xf>
    <xf numFmtId="0" fontId="9" fillId="0" borderId="0" xfId="0" applyFont="1" applyAlignment="1">
      <alignment vertical="center"/>
    </xf>
    <xf numFmtId="0" fontId="21" fillId="0" borderId="5" xfId="0" applyFont="1" applyBorder="1" applyAlignment="1">
      <alignment horizontal="center" textRotation="90" wrapText="1"/>
    </xf>
    <xf numFmtId="0" fontId="23" fillId="0" borderId="8" xfId="0" applyFont="1" applyBorder="1" applyAlignment="1">
      <alignment vertical="center" wrapText="1"/>
    </xf>
    <xf numFmtId="166" fontId="68" fillId="8" borderId="23" xfId="0" applyNumberFormat="1" applyFont="1" applyFill="1" applyBorder="1" applyAlignment="1">
      <alignment horizontal="center" vertical="center"/>
    </xf>
    <xf numFmtId="0" fontId="21" fillId="0" borderId="10" xfId="0" applyFont="1" applyBorder="1" applyAlignment="1">
      <alignment horizontal="center" vertical="center"/>
    </xf>
    <xf numFmtId="0" fontId="21" fillId="0" borderId="10" xfId="0" applyFont="1" applyBorder="1" applyAlignment="1">
      <alignment vertical="center" wrapText="1"/>
    </xf>
    <xf numFmtId="0" fontId="21" fillId="0" borderId="11" xfId="0" applyFont="1" applyBorder="1" applyAlignment="1">
      <alignment vertical="center" wrapText="1"/>
    </xf>
    <xf numFmtId="0" fontId="21" fillId="0" borderId="13" xfId="0" applyFont="1" applyBorder="1" applyAlignment="1">
      <alignment vertical="center" wrapText="1"/>
    </xf>
    <xf numFmtId="0" fontId="23" fillId="0" borderId="8" xfId="0" applyFont="1" applyBorder="1" applyAlignment="1">
      <alignment horizontal="center" vertical="center"/>
    </xf>
    <xf numFmtId="0" fontId="21" fillId="0" borderId="12" xfId="0" applyFont="1" applyBorder="1" applyAlignment="1">
      <alignment horizontal="center" vertical="center"/>
    </xf>
    <xf numFmtId="0" fontId="21" fillId="0" borderId="12" xfId="0" applyFont="1" applyBorder="1" applyAlignment="1">
      <alignment vertical="center" wrapText="1"/>
    </xf>
    <xf numFmtId="0" fontId="21" fillId="0" borderId="0" xfId="0" applyFont="1" applyAlignment="1">
      <alignment horizontal="center"/>
    </xf>
    <xf numFmtId="0" fontId="49" fillId="2" borderId="4" xfId="0" applyFont="1" applyFill="1" applyBorder="1"/>
    <xf numFmtId="0" fontId="50" fillId="2" borderId="4" xfId="0" applyFont="1" applyFill="1" applyBorder="1"/>
    <xf numFmtId="0" fontId="9" fillId="2"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7" fillId="2" borderId="8" xfId="0" applyFont="1" applyFill="1" applyBorder="1" applyAlignment="1">
      <alignment vertical="center" wrapText="1"/>
    </xf>
    <xf numFmtId="0" fontId="14" fillId="2" borderId="7" xfId="0" applyFont="1" applyFill="1" applyBorder="1" applyAlignment="1">
      <alignment horizontal="center" vertical="center" wrapText="1"/>
    </xf>
    <xf numFmtId="0" fontId="7" fillId="2" borderId="5" xfId="0" applyFont="1" applyFill="1" applyBorder="1" applyAlignment="1">
      <alignment vertical="center" wrapText="1"/>
    </xf>
    <xf numFmtId="0" fontId="7" fillId="2" borderId="7" xfId="0" applyFont="1" applyFill="1" applyBorder="1" applyAlignment="1">
      <alignment horizontal="center" vertical="center"/>
    </xf>
    <xf numFmtId="0" fontId="7" fillId="2" borderId="7" xfId="0" applyFont="1" applyFill="1" applyBorder="1" applyAlignment="1">
      <alignment vertical="center" wrapText="1"/>
    </xf>
    <xf numFmtId="0" fontId="18" fillId="2" borderId="0" xfId="0" applyFont="1" applyFill="1"/>
    <xf numFmtId="0" fontId="59" fillId="2" borderId="0" xfId="0" applyFont="1" applyFill="1" applyAlignment="1">
      <alignment horizontal="center"/>
    </xf>
    <xf numFmtId="0" fontId="23" fillId="0" borderId="8" xfId="0" applyFont="1" applyBorder="1" applyAlignment="1">
      <alignment horizontal="center" vertical="center" wrapText="1"/>
    </xf>
    <xf numFmtId="0" fontId="18" fillId="2" borderId="0" xfId="0" applyFont="1" applyFill="1" applyAlignment="1">
      <alignment horizontal="center" vertical="center"/>
    </xf>
    <xf numFmtId="166" fontId="68" fillId="8" borderId="0" xfId="0" applyNumberFormat="1" applyFont="1" applyFill="1" applyAlignment="1">
      <alignment horizontal="center" vertical="center"/>
    </xf>
    <xf numFmtId="0" fontId="71" fillId="2" borderId="0" xfId="0" applyFont="1" applyFill="1" applyAlignment="1">
      <alignment horizontal="center" vertical="center"/>
    </xf>
    <xf numFmtId="0" fontId="71" fillId="2" borderId="0" xfId="0" applyFont="1" applyFill="1" applyAlignment="1">
      <alignment horizontal="center"/>
    </xf>
    <xf numFmtId="0" fontId="72" fillId="2" borderId="0" xfId="0" applyFont="1" applyFill="1" applyAlignment="1">
      <alignment horizontal="center" textRotation="90" wrapText="1"/>
    </xf>
    <xf numFmtId="0" fontId="73" fillId="2" borderId="0" xfId="0" applyFont="1" applyFill="1" applyAlignment="1">
      <alignment horizontal="center" vertical="center"/>
    </xf>
    <xf numFmtId="0" fontId="74" fillId="2" borderId="0" xfId="0" applyFont="1" applyFill="1" applyAlignment="1">
      <alignment horizontal="center" vertical="center"/>
    </xf>
    <xf numFmtId="0" fontId="72" fillId="2" borderId="0" xfId="0" applyFont="1" applyFill="1" applyAlignment="1">
      <alignment horizontal="center"/>
    </xf>
    <xf numFmtId="0" fontId="75" fillId="2" borderId="0" xfId="0" applyFont="1" applyFill="1" applyAlignment="1">
      <alignment horizontal="center"/>
    </xf>
    <xf numFmtId="0" fontId="72" fillId="2" borderId="0" xfId="0" applyFont="1" applyFill="1" applyAlignment="1">
      <alignment horizontal="center" vertical="center"/>
    </xf>
    <xf numFmtId="0" fontId="76" fillId="2" borderId="0" xfId="0" applyFont="1" applyFill="1" applyAlignment="1">
      <alignment horizontal="center" vertical="center" wrapText="1"/>
    </xf>
    <xf numFmtId="0" fontId="70" fillId="2" borderId="0" xfId="0" applyFont="1" applyFill="1" applyAlignment="1">
      <alignment horizontal="center" vertical="center"/>
    </xf>
    <xf numFmtId="0" fontId="14" fillId="2" borderId="0" xfId="0" applyFont="1" applyFill="1" applyAlignment="1">
      <alignment horizontal="center" vertical="center"/>
    </xf>
    <xf numFmtId="0" fontId="7" fillId="2" borderId="0" xfId="0" applyFont="1" applyFill="1" applyAlignment="1">
      <alignment horizontal="center" vertical="center"/>
    </xf>
    <xf numFmtId="0" fontId="77" fillId="2" borderId="0" xfId="0" applyFont="1" applyFill="1" applyAlignment="1">
      <alignment horizontal="center"/>
    </xf>
    <xf numFmtId="0" fontId="64" fillId="2" borderId="0" xfId="0" applyFont="1" applyFill="1" applyAlignment="1">
      <alignment horizontal="center" vertical="center"/>
    </xf>
    <xf numFmtId="0" fontId="62" fillId="8" borderId="0" xfId="0" applyFont="1" applyFill="1" applyAlignment="1">
      <alignment horizontal="center" vertical="center"/>
    </xf>
    <xf numFmtId="0" fontId="22" fillId="2" borderId="0" xfId="3" applyFont="1" applyFill="1" applyAlignment="1">
      <alignment vertical="center" wrapText="1"/>
    </xf>
    <xf numFmtId="0" fontId="14" fillId="2" borderId="0" xfId="3" applyFont="1" applyFill="1" applyAlignment="1">
      <alignment horizontal="center" vertical="center"/>
    </xf>
    <xf numFmtId="0" fontId="14" fillId="2" borderId="0" xfId="3" applyFont="1" applyFill="1"/>
    <xf numFmtId="0" fontId="14" fillId="2" borderId="0" xfId="3" applyFont="1" applyFill="1" applyAlignment="1">
      <alignment horizontal="center" wrapText="1"/>
    </xf>
    <xf numFmtId="0" fontId="9" fillId="2" borderId="0" xfId="3" applyFont="1" applyFill="1" applyAlignment="1">
      <alignment horizontal="center" vertical="center" wrapText="1"/>
    </xf>
    <xf numFmtId="0" fontId="62" fillId="2" borderId="0" xfId="3" applyFont="1" applyFill="1" applyAlignment="1">
      <alignment horizontal="center" vertical="center"/>
    </xf>
    <xf numFmtId="0" fontId="63" fillId="2" borderId="0" xfId="0" applyFont="1" applyFill="1" applyAlignment="1">
      <alignment horizontal="center" vertical="center"/>
    </xf>
    <xf numFmtId="0" fontId="78" fillId="2" borderId="0" xfId="0" applyFont="1" applyFill="1" applyAlignment="1">
      <alignment horizontal="center" vertical="center"/>
    </xf>
    <xf numFmtId="0" fontId="48" fillId="2" borderId="0" xfId="0" applyFont="1" applyFill="1" applyAlignment="1">
      <alignment horizontal="center" vertical="center"/>
    </xf>
    <xf numFmtId="0" fontId="48" fillId="2" borderId="0" xfId="0" applyFont="1" applyFill="1"/>
    <xf numFmtId="0" fontId="48" fillId="2" borderId="0" xfId="0" applyFont="1" applyFill="1" applyAlignment="1">
      <alignment horizontal="center" wrapText="1"/>
    </xf>
    <xf numFmtId="0" fontId="50" fillId="2" borderId="0" xfId="0" applyFont="1" applyFill="1" applyAlignment="1">
      <alignment horizontal="center" vertical="center" wrapText="1"/>
    </xf>
    <xf numFmtId="0" fontId="48" fillId="2" borderId="0" xfId="0" applyFont="1" applyFill="1" applyAlignment="1">
      <alignment vertical="center"/>
    </xf>
    <xf numFmtId="0" fontId="48" fillId="2" borderId="0" xfId="0" applyFont="1" applyFill="1" applyAlignment="1">
      <alignment horizontal="center"/>
    </xf>
    <xf numFmtId="0" fontId="48" fillId="2" borderId="0" xfId="0" applyFont="1" applyFill="1" applyAlignment="1">
      <alignment wrapText="1"/>
    </xf>
    <xf numFmtId="0" fontId="49" fillId="2" borderId="0" xfId="0" applyFont="1" applyFill="1" applyAlignment="1">
      <alignment horizontal="center"/>
    </xf>
    <xf numFmtId="0" fontId="3" fillId="0" borderId="0" xfId="0" applyFont="1" applyAlignment="1">
      <alignment vertical="center"/>
    </xf>
    <xf numFmtId="0" fontId="68" fillId="0" borderId="0" xfId="0" applyFont="1" applyAlignment="1">
      <alignment horizontal="center" vertical="center"/>
    </xf>
    <xf numFmtId="0" fontId="66" fillId="0" borderId="0" xfId="0" applyFont="1" applyAlignment="1">
      <alignment vertical="center"/>
    </xf>
    <xf numFmtId="0" fontId="23" fillId="0" borderId="0" xfId="0" applyFont="1" applyAlignment="1">
      <alignment vertical="center"/>
    </xf>
    <xf numFmtId="0" fontId="66" fillId="0" borderId="0" xfId="0" applyFont="1" applyAlignment="1">
      <alignment horizontal="center" vertical="center"/>
    </xf>
    <xf numFmtId="0" fontId="3" fillId="0" borderId="0" xfId="0" applyFont="1" applyAlignment="1">
      <alignment horizontal="center" vertical="center"/>
    </xf>
    <xf numFmtId="0" fontId="59" fillId="2" borderId="0" xfId="0" applyFont="1" applyFill="1" applyAlignment="1">
      <alignment horizontal="center" vertical="center"/>
    </xf>
    <xf numFmtId="0" fontId="52" fillId="2" borderId="0" xfId="0" applyFont="1" applyFill="1" applyAlignment="1">
      <alignment horizontal="center" vertical="center"/>
    </xf>
    <xf numFmtId="0" fontId="49" fillId="2" borderId="0" xfId="0" applyFont="1" applyFill="1" applyAlignment="1">
      <alignment horizontal="center" vertical="center"/>
    </xf>
    <xf numFmtId="0" fontId="14" fillId="2" borderId="0" xfId="0" applyFont="1" applyFill="1" applyAlignment="1">
      <alignment horizontal="center" vertical="center" wrapText="1"/>
    </xf>
    <xf numFmtId="0" fontId="59" fillId="2" borderId="0" xfId="0" applyFont="1" applyFill="1" applyAlignment="1">
      <alignment horizontal="center" vertical="center" wrapText="1"/>
    </xf>
    <xf numFmtId="0" fontId="48" fillId="2" borderId="0" xfId="0" applyFont="1" applyFill="1" applyAlignment="1">
      <alignment horizontal="center" vertical="center" wrapText="1"/>
    </xf>
    <xf numFmtId="0" fontId="51" fillId="2" borderId="0" xfId="0" applyFont="1" applyFill="1" applyAlignment="1">
      <alignment horizontal="center" vertical="center"/>
    </xf>
    <xf numFmtId="0" fontId="62" fillId="2" borderId="0" xfId="0" applyFont="1" applyFill="1" applyAlignment="1">
      <alignment horizontal="center" vertical="center" wrapText="1"/>
    </xf>
    <xf numFmtId="0" fontId="79" fillId="0" borderId="8" xfId="0" applyFont="1" applyBorder="1" applyAlignment="1">
      <alignment horizontal="center" vertical="center" wrapText="1"/>
    </xf>
    <xf numFmtId="0" fontId="11" fillId="4" borderId="8" xfId="3" applyFont="1" applyFill="1" applyBorder="1" applyAlignment="1">
      <alignment horizontal="center" vertical="center"/>
    </xf>
    <xf numFmtId="167" fontId="11" fillId="4" borderId="8" xfId="0" applyNumberFormat="1" applyFont="1" applyFill="1" applyBorder="1" applyAlignment="1">
      <alignment horizontal="center" vertical="center"/>
    </xf>
    <xf numFmtId="0" fontId="10" fillId="2" borderId="15" xfId="0" applyFont="1" applyFill="1" applyBorder="1" applyAlignment="1">
      <alignment horizontal="center" vertical="center"/>
    </xf>
    <xf numFmtId="0" fontId="25" fillId="2" borderId="0" xfId="0" applyFont="1" applyFill="1" applyAlignment="1">
      <alignment horizontal="center" vertical="center"/>
    </xf>
    <xf numFmtId="0" fontId="17" fillId="8" borderId="8" xfId="0" applyFont="1" applyFill="1" applyBorder="1" applyAlignment="1">
      <alignment horizontal="center" vertical="center"/>
    </xf>
    <xf numFmtId="0" fontId="68" fillId="2" borderId="0" xfId="0" applyFont="1" applyFill="1" applyAlignment="1">
      <alignment horizontal="center" vertical="center" wrapText="1"/>
    </xf>
    <xf numFmtId="0" fontId="14" fillId="0" borderId="0" xfId="0" applyFont="1" applyAlignment="1">
      <alignment horizontal="center" vertical="center" textRotation="90" wrapText="1"/>
    </xf>
    <xf numFmtId="0" fontId="16" fillId="0" borderId="0" xfId="0" applyFont="1" applyAlignment="1">
      <alignment horizontal="center" vertical="center"/>
    </xf>
    <xf numFmtId="0" fontId="10" fillId="0" borderId="0" xfId="0" applyFont="1" applyAlignment="1">
      <alignment horizontal="center" vertical="center"/>
    </xf>
    <xf numFmtId="0" fontId="14" fillId="0" borderId="0" xfId="0" applyFont="1" applyAlignment="1">
      <alignment horizontal="center" vertical="center"/>
    </xf>
    <xf numFmtId="1" fontId="62" fillId="2" borderId="0" xfId="0" applyNumberFormat="1" applyFont="1" applyFill="1" applyAlignment="1">
      <alignment horizontal="center" vertical="center"/>
    </xf>
    <xf numFmtId="0" fontId="25" fillId="2" borderId="0" xfId="0" applyFont="1" applyFill="1" applyAlignment="1" applyProtection="1">
      <alignment horizontal="center" vertical="center"/>
      <protection locked="0"/>
    </xf>
    <xf numFmtId="0" fontId="10" fillId="2" borderId="0" xfId="0" applyFont="1" applyFill="1" applyAlignment="1" applyProtection="1">
      <alignment horizontal="center" vertical="center"/>
      <protection locked="0"/>
    </xf>
    <xf numFmtId="0" fontId="14" fillId="2" borderId="0" xfId="0" applyFont="1" applyFill="1" applyAlignment="1">
      <alignment horizontal="center" vertical="center" textRotation="90" wrapText="1"/>
    </xf>
    <xf numFmtId="0" fontId="19" fillId="0" borderId="0" xfId="0" applyFont="1" applyAlignment="1">
      <alignment horizontal="center" vertical="center"/>
    </xf>
    <xf numFmtId="0" fontId="69" fillId="0" borderId="23" xfId="0" applyFont="1" applyBorder="1" applyAlignment="1">
      <alignment horizontal="center" vertical="center"/>
    </xf>
    <xf numFmtId="0" fontId="69" fillId="0" borderId="0" xfId="6" applyFont="1" applyAlignment="1">
      <alignment horizontal="center" vertical="center"/>
    </xf>
    <xf numFmtId="0" fontId="12" fillId="2" borderId="10" xfId="0" applyFont="1" applyFill="1" applyBorder="1" applyAlignment="1">
      <alignment horizontal="center" vertical="center" wrapText="1"/>
    </xf>
    <xf numFmtId="0" fontId="0" fillId="2" borderId="10" xfId="0" applyFill="1" applyBorder="1" applyAlignment="1" applyProtection="1">
      <alignment horizontal="center" vertical="center"/>
      <protection locked="0"/>
    </xf>
    <xf numFmtId="0" fontId="0" fillId="5" borderId="10" xfId="0" applyFill="1" applyBorder="1" applyAlignment="1" applyProtection="1">
      <alignment horizontal="center" vertical="center"/>
      <protection locked="0"/>
    </xf>
    <xf numFmtId="0" fontId="0" fillId="5" borderId="11" xfId="0" applyFill="1" applyBorder="1" applyAlignment="1" applyProtection="1">
      <alignment horizontal="center" vertical="center"/>
      <protection locked="0"/>
    </xf>
    <xf numFmtId="0" fontId="0" fillId="6" borderId="11" xfId="0" applyFill="1" applyBorder="1" applyAlignment="1" applyProtection="1">
      <alignment horizontal="center" vertical="center"/>
      <protection locked="0"/>
    </xf>
    <xf numFmtId="0" fontId="0" fillId="2" borderId="9" xfId="0" applyFill="1" applyBorder="1" applyAlignment="1" applyProtection="1">
      <alignment horizontal="center" vertical="center"/>
      <protection locked="0"/>
    </xf>
    <xf numFmtId="0" fontId="0" fillId="6" borderId="9" xfId="0" applyFill="1" applyBorder="1" applyAlignment="1" applyProtection="1">
      <alignment horizontal="center" vertical="center"/>
      <protection locked="0"/>
    </xf>
    <xf numFmtId="0" fontId="12" fillId="2" borderId="11"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0" fillId="2" borderId="12" xfId="0" applyFill="1" applyBorder="1" applyAlignment="1" applyProtection="1">
      <alignment horizontal="center" vertical="center"/>
      <protection locked="0"/>
    </xf>
    <xf numFmtId="0" fontId="12" fillId="2" borderId="17" xfId="0" applyFont="1" applyFill="1" applyBorder="1" applyAlignment="1">
      <alignment horizontal="center" vertical="center"/>
    </xf>
    <xf numFmtId="0" fontId="0" fillId="2" borderId="5" xfId="0" applyFill="1" applyBorder="1" applyAlignment="1" applyProtection="1">
      <alignment horizontal="center" vertical="center"/>
      <protection locked="0"/>
    </xf>
    <xf numFmtId="0" fontId="12" fillId="2" borderId="11" xfId="0" applyFont="1" applyFill="1" applyBorder="1" applyAlignment="1">
      <alignment horizontal="center" vertical="center"/>
    </xf>
    <xf numFmtId="0" fontId="12" fillId="2" borderId="12" xfId="0" applyFont="1" applyFill="1" applyBorder="1" applyAlignment="1">
      <alignment horizontal="center" vertical="center"/>
    </xf>
    <xf numFmtId="0" fontId="62" fillId="2" borderId="0" xfId="0" applyFont="1" applyFill="1" applyAlignment="1">
      <alignment horizontal="center" vertical="center" textRotation="90" wrapText="1"/>
    </xf>
    <xf numFmtId="0" fontId="63" fillId="2" borderId="0" xfId="0" applyFont="1" applyFill="1" applyAlignment="1">
      <alignment horizontal="center"/>
    </xf>
    <xf numFmtId="3" fontId="13" fillId="4" borderId="8" xfId="0" applyNumberFormat="1" applyFont="1" applyFill="1" applyBorder="1" applyAlignment="1">
      <alignment horizontal="center" vertical="center"/>
    </xf>
    <xf numFmtId="0" fontId="80" fillId="0" borderId="0" xfId="0" applyFont="1"/>
    <xf numFmtId="0" fontId="80" fillId="0" borderId="0" xfId="0" applyFont="1" applyAlignment="1">
      <alignment vertical="center"/>
    </xf>
    <xf numFmtId="0" fontId="80" fillId="0" borderId="0" xfId="0" applyFont="1" applyAlignment="1">
      <alignment horizontal="center"/>
    </xf>
    <xf numFmtId="0" fontId="80" fillId="0" borderId="0" xfId="0" applyFont="1" applyAlignment="1">
      <alignment wrapText="1"/>
    </xf>
    <xf numFmtId="0" fontId="16" fillId="0" borderId="5" xfId="0" applyFont="1" applyBorder="1" applyAlignment="1">
      <alignment horizontal="center" vertical="center"/>
    </xf>
    <xf numFmtId="0" fontId="12" fillId="2" borderId="0" xfId="0" applyFont="1" applyFill="1" applyAlignment="1">
      <alignment vertical="center"/>
    </xf>
    <xf numFmtId="0" fontId="11" fillId="2" borderId="2" xfId="0" applyFont="1" applyFill="1" applyBorder="1" applyAlignment="1">
      <alignment horizontal="center" vertical="center"/>
    </xf>
    <xf numFmtId="0" fontId="11" fillId="2" borderId="8" xfId="3" applyFont="1" applyFill="1" applyBorder="1" applyAlignment="1">
      <alignment horizontal="center" vertical="center"/>
    </xf>
    <xf numFmtId="0" fontId="39" fillId="0" borderId="6" xfId="0" applyFont="1" applyBorder="1"/>
    <xf numFmtId="0" fontId="39" fillId="0" borderId="6" xfId="0" applyFont="1" applyBorder="1" applyAlignment="1">
      <alignment horizontal="center"/>
    </xf>
    <xf numFmtId="0" fontId="41" fillId="0" borderId="6" xfId="0" applyFont="1" applyBorder="1"/>
    <xf numFmtId="0" fontId="12" fillId="0" borderId="8" xfId="0" applyFont="1" applyBorder="1" applyAlignment="1">
      <alignment horizontal="center" vertical="center"/>
    </xf>
    <xf numFmtId="0" fontId="41" fillId="0" borderId="2" xfId="0" applyFont="1" applyBorder="1"/>
    <xf numFmtId="0" fontId="16" fillId="0" borderId="6" xfId="0" applyFont="1" applyBorder="1" applyAlignment="1">
      <alignment vertical="center"/>
    </xf>
    <xf numFmtId="0" fontId="9" fillId="2" borderId="0" xfId="0" applyFont="1" applyFill="1"/>
    <xf numFmtId="3" fontId="14" fillId="2" borderId="11" xfId="0" applyNumberFormat="1" applyFont="1" applyFill="1" applyBorder="1" applyAlignment="1" applyProtection="1">
      <alignment horizontal="center" vertical="center"/>
      <protection locked="0"/>
    </xf>
    <xf numFmtId="3" fontId="14" fillId="2" borderId="7" xfId="0" applyNumberFormat="1" applyFont="1" applyFill="1" applyBorder="1" applyAlignment="1" applyProtection="1">
      <alignment horizontal="center" vertical="center"/>
      <protection locked="0"/>
    </xf>
    <xf numFmtId="0" fontId="19" fillId="2" borderId="0" xfId="0" applyFont="1" applyFill="1" applyAlignment="1">
      <alignment horizontal="center" vertical="center"/>
    </xf>
    <xf numFmtId="3" fontId="21" fillId="0" borderId="10" xfId="1" applyNumberFormat="1" applyFont="1" applyBorder="1" applyAlignment="1" applyProtection="1">
      <alignment horizontal="center" vertical="center"/>
      <protection locked="0"/>
    </xf>
    <xf numFmtId="3" fontId="21" fillId="3" borderId="10" xfId="0" applyNumberFormat="1" applyFont="1" applyFill="1" applyBorder="1" applyAlignment="1" applyProtection="1">
      <alignment horizontal="center" vertical="center"/>
      <protection locked="0"/>
    </xf>
    <xf numFmtId="3" fontId="21" fillId="3" borderId="11" xfId="0" applyNumberFormat="1" applyFont="1" applyFill="1" applyBorder="1" applyAlignment="1" applyProtection="1">
      <alignment horizontal="center" vertical="center"/>
      <protection locked="0"/>
    </xf>
    <xf numFmtId="3" fontId="21" fillId="0" borderId="12" xfId="1" applyNumberFormat="1" applyFont="1" applyBorder="1" applyAlignment="1" applyProtection="1">
      <alignment horizontal="center" vertical="center"/>
      <protection locked="0"/>
    </xf>
    <xf numFmtId="3" fontId="21" fillId="3" borderId="12" xfId="0" applyNumberFormat="1" applyFont="1" applyFill="1" applyBorder="1" applyAlignment="1" applyProtection="1">
      <alignment horizontal="center" vertical="center"/>
      <protection locked="0"/>
    </xf>
    <xf numFmtId="3" fontId="21" fillId="0" borderId="10" xfId="0" applyNumberFormat="1" applyFont="1" applyBorder="1" applyAlignment="1" applyProtection="1">
      <alignment horizontal="center" vertical="center"/>
      <protection locked="0"/>
    </xf>
    <xf numFmtId="3" fontId="21" fillId="0" borderId="10" xfId="1" applyNumberFormat="1" applyFont="1" applyFill="1" applyBorder="1" applyAlignment="1" applyProtection="1">
      <alignment horizontal="center" vertical="center"/>
      <protection locked="0"/>
    </xf>
    <xf numFmtId="3" fontId="14" fillId="2" borderId="10" xfId="0" applyNumberFormat="1" applyFont="1" applyFill="1" applyBorder="1" applyAlignment="1" applyProtection="1">
      <alignment horizontal="center" vertical="center"/>
      <protection locked="0"/>
    </xf>
    <xf numFmtId="3" fontId="14" fillId="3" borderId="10" xfId="0" applyNumberFormat="1" applyFont="1" applyFill="1" applyBorder="1" applyAlignment="1" applyProtection="1">
      <alignment horizontal="center" vertical="center"/>
      <protection locked="0"/>
    </xf>
    <xf numFmtId="3" fontId="14" fillId="3" borderId="11" xfId="0" applyNumberFormat="1" applyFont="1" applyFill="1" applyBorder="1" applyAlignment="1" applyProtection="1">
      <alignment horizontal="center" vertical="center"/>
      <protection locked="0"/>
    </xf>
    <xf numFmtId="3" fontId="14" fillId="2" borderId="9" xfId="0" applyNumberFormat="1" applyFont="1" applyFill="1" applyBorder="1" applyAlignment="1" applyProtection="1">
      <alignment horizontal="center" vertical="center"/>
      <protection locked="0"/>
    </xf>
    <xf numFmtId="3" fontId="14" fillId="7" borderId="11" xfId="0" applyNumberFormat="1" applyFont="1" applyFill="1" applyBorder="1" applyAlignment="1" applyProtection="1">
      <alignment horizontal="center" vertical="center"/>
      <protection locked="0"/>
    </xf>
    <xf numFmtId="3" fontId="14" fillId="2" borderId="12" xfId="0" applyNumberFormat="1" applyFont="1" applyFill="1" applyBorder="1" applyAlignment="1" applyProtection="1">
      <alignment horizontal="center" vertical="center"/>
      <protection locked="0"/>
    </xf>
    <xf numFmtId="3" fontId="14" fillId="2" borderId="13" xfId="0" applyNumberFormat="1" applyFont="1" applyFill="1" applyBorder="1" applyAlignment="1" applyProtection="1">
      <alignment horizontal="center" vertical="center"/>
      <protection locked="0"/>
    </xf>
    <xf numFmtId="3" fontId="14" fillId="2" borderId="5" xfId="0" applyNumberFormat="1" applyFont="1" applyFill="1" applyBorder="1" applyAlignment="1" applyProtection="1">
      <alignment horizontal="center" vertical="center"/>
      <protection locked="0"/>
    </xf>
    <xf numFmtId="3" fontId="14" fillId="3" borderId="12" xfId="0" applyNumberFormat="1" applyFont="1" applyFill="1" applyBorder="1" applyAlignment="1" applyProtection="1">
      <alignment horizontal="center" vertical="center"/>
      <protection locked="0"/>
    </xf>
    <xf numFmtId="3" fontId="7" fillId="4" borderId="8" xfId="0" applyNumberFormat="1" applyFont="1" applyFill="1" applyBorder="1" applyAlignment="1">
      <alignment horizontal="center" vertical="center"/>
    </xf>
    <xf numFmtId="3" fontId="7" fillId="2" borderId="10" xfId="0" applyNumberFormat="1" applyFont="1" applyFill="1" applyBorder="1" applyAlignment="1">
      <alignment horizontal="center" vertical="center"/>
    </xf>
    <xf numFmtId="3" fontId="7" fillId="2" borderId="12" xfId="0" applyNumberFormat="1" applyFont="1" applyFill="1" applyBorder="1" applyAlignment="1">
      <alignment horizontal="center" vertical="center"/>
    </xf>
    <xf numFmtId="3" fontId="7" fillId="4" borderId="11" xfId="0" applyNumberFormat="1" applyFont="1" applyFill="1" applyBorder="1" applyAlignment="1">
      <alignment horizontal="center" vertical="center"/>
    </xf>
    <xf numFmtId="3" fontId="7" fillId="3" borderId="8" xfId="0" applyNumberFormat="1" applyFont="1" applyFill="1" applyBorder="1" applyAlignment="1">
      <alignment horizontal="center" vertical="center"/>
    </xf>
    <xf numFmtId="3" fontId="7" fillId="0" borderId="10" xfId="0" applyNumberFormat="1" applyFont="1" applyBorder="1" applyAlignment="1">
      <alignment horizontal="center" vertical="center"/>
    </xf>
    <xf numFmtId="3" fontId="7" fillId="0" borderId="12" xfId="0" applyNumberFormat="1" applyFont="1" applyBorder="1" applyAlignment="1">
      <alignment horizontal="center" vertical="center"/>
    </xf>
    <xf numFmtId="3" fontId="23" fillId="4" borderId="8" xfId="0" applyNumberFormat="1" applyFont="1" applyFill="1" applyBorder="1" applyAlignment="1">
      <alignment horizontal="center" vertical="center"/>
    </xf>
    <xf numFmtId="3" fontId="23" fillId="8" borderId="10" xfId="1" applyNumberFormat="1" applyFont="1" applyFill="1" applyBorder="1" applyAlignment="1" applyProtection="1">
      <alignment horizontal="center" vertical="center"/>
    </xf>
    <xf numFmtId="3" fontId="21" fillId="3" borderId="8" xfId="0" applyNumberFormat="1" applyFont="1" applyFill="1" applyBorder="1" applyAlignment="1">
      <alignment horizontal="center" vertical="center"/>
    </xf>
    <xf numFmtId="3" fontId="23" fillId="8" borderId="12" xfId="1" applyNumberFormat="1" applyFont="1" applyFill="1" applyBorder="1" applyAlignment="1" applyProtection="1">
      <alignment horizontal="center" vertical="center"/>
    </xf>
    <xf numFmtId="3" fontId="14" fillId="8" borderId="11" xfId="0" applyNumberFormat="1" applyFont="1" applyFill="1" applyBorder="1" applyAlignment="1" applyProtection="1">
      <alignment horizontal="center" vertical="center"/>
      <protection locked="0"/>
    </xf>
    <xf numFmtId="3" fontId="14" fillId="8" borderId="12" xfId="0" applyNumberFormat="1" applyFont="1" applyFill="1" applyBorder="1" applyAlignment="1" applyProtection="1">
      <alignment horizontal="center" vertical="center"/>
      <protection locked="0"/>
    </xf>
    <xf numFmtId="3" fontId="14" fillId="2" borderId="18" xfId="0" applyNumberFormat="1" applyFont="1" applyFill="1" applyBorder="1" applyAlignment="1" applyProtection="1">
      <alignment horizontal="center" vertical="center"/>
      <protection locked="0"/>
    </xf>
    <xf numFmtId="3" fontId="14" fillId="2" borderId="16" xfId="0" applyNumberFormat="1" applyFont="1" applyFill="1" applyBorder="1" applyAlignment="1" applyProtection="1">
      <alignment horizontal="center" vertical="center"/>
      <protection locked="0"/>
    </xf>
    <xf numFmtId="3" fontId="14" fillId="2" borderId="20" xfId="0" applyNumberFormat="1" applyFont="1" applyFill="1" applyBorder="1" applyAlignment="1" applyProtection="1">
      <alignment horizontal="center" vertical="center"/>
      <protection locked="0"/>
    </xf>
    <xf numFmtId="3" fontId="7" fillId="0" borderId="11" xfId="0" applyNumberFormat="1" applyFont="1" applyBorder="1" applyAlignment="1">
      <alignment horizontal="center" vertical="center"/>
    </xf>
    <xf numFmtId="3" fontId="16" fillId="3" borderId="8" xfId="0" applyNumberFormat="1" applyFont="1" applyFill="1" applyBorder="1" applyAlignment="1">
      <alignment horizontal="center" vertical="center"/>
    </xf>
    <xf numFmtId="3" fontId="16" fillId="3" borderId="10" xfId="0" applyNumberFormat="1" applyFont="1" applyFill="1" applyBorder="1" applyAlignment="1" applyProtection="1">
      <alignment horizontal="center" vertical="center"/>
      <protection locked="0"/>
    </xf>
    <xf numFmtId="3" fontId="16" fillId="3" borderId="11" xfId="0" applyNumberFormat="1" applyFont="1" applyFill="1" applyBorder="1" applyAlignment="1" applyProtection="1">
      <alignment horizontal="center" vertical="center"/>
      <protection locked="0"/>
    </xf>
    <xf numFmtId="3" fontId="16" fillId="3" borderId="12" xfId="0" applyNumberFormat="1" applyFont="1" applyFill="1" applyBorder="1" applyAlignment="1" applyProtection="1">
      <alignment horizontal="center" vertical="center"/>
      <protection locked="0"/>
    </xf>
    <xf numFmtId="0" fontId="64" fillId="2" borderId="0" xfId="0" applyFont="1" applyFill="1" applyAlignment="1">
      <alignment horizontal="center"/>
    </xf>
    <xf numFmtId="166" fontId="0" fillId="3" borderId="10" xfId="0" applyNumberFormat="1" applyFill="1" applyBorder="1" applyAlignment="1" applyProtection="1">
      <alignment horizontal="center" vertical="center"/>
      <protection locked="0"/>
    </xf>
    <xf numFmtId="166" fontId="0" fillId="3" borderId="11" xfId="0" applyNumberFormat="1" applyFill="1" applyBorder="1" applyAlignment="1" applyProtection="1">
      <alignment horizontal="center" vertical="center"/>
      <protection locked="0"/>
    </xf>
    <xf numFmtId="3" fontId="14" fillId="0" borderId="12" xfId="0" applyNumberFormat="1" applyFont="1" applyBorder="1" applyAlignment="1" applyProtection="1">
      <alignment horizontal="center" vertical="center"/>
      <protection locked="0"/>
    </xf>
    <xf numFmtId="0" fontId="13" fillId="2" borderId="8" xfId="4" applyFont="1" applyFill="1" applyBorder="1" applyAlignment="1">
      <alignment horizontal="center" vertical="center" wrapText="1"/>
    </xf>
    <xf numFmtId="166" fontId="3" fillId="3" borderId="11" xfId="3" applyNumberFormat="1" applyFill="1" applyBorder="1" applyAlignment="1" applyProtection="1">
      <alignment horizontal="center" vertical="center"/>
      <protection locked="0"/>
    </xf>
    <xf numFmtId="0" fontId="3" fillId="2" borderId="0" xfId="0" applyFont="1" applyFill="1" applyAlignment="1">
      <alignment vertical="center" wrapText="1"/>
    </xf>
    <xf numFmtId="3" fontId="12" fillId="4" borderId="8" xfId="0" applyNumberFormat="1" applyFont="1" applyFill="1" applyBorder="1" applyAlignment="1">
      <alignment horizontal="center" vertical="center"/>
    </xf>
    <xf numFmtId="3" fontId="12" fillId="8" borderId="10" xfId="0" applyNumberFormat="1" applyFont="1" applyFill="1" applyBorder="1" applyAlignment="1">
      <alignment horizontal="center" vertical="center"/>
    </xf>
    <xf numFmtId="3" fontId="0" fillId="5" borderId="10" xfId="0" applyNumberFormat="1" applyFill="1" applyBorder="1" applyAlignment="1" applyProtection="1">
      <alignment horizontal="center" vertical="center"/>
      <protection locked="0"/>
    </xf>
    <xf numFmtId="3" fontId="0" fillId="3" borderId="10" xfId="0" applyNumberFormat="1" applyFill="1" applyBorder="1" applyAlignment="1" applyProtection="1">
      <alignment horizontal="center" vertical="center"/>
      <protection locked="0"/>
    </xf>
    <xf numFmtId="3" fontId="0" fillId="2" borderId="10" xfId="0" applyNumberFormat="1" applyFill="1" applyBorder="1" applyAlignment="1" applyProtection="1">
      <alignment horizontal="center" vertical="center"/>
      <protection locked="0"/>
    </xf>
    <xf numFmtId="3" fontId="0" fillId="2" borderId="11" xfId="0" applyNumberFormat="1" applyFill="1" applyBorder="1" applyAlignment="1" applyProtection="1">
      <alignment horizontal="center" vertical="center"/>
      <protection locked="0"/>
    </xf>
    <xf numFmtId="3" fontId="0" fillId="3" borderId="11" xfId="0" applyNumberFormat="1" applyFill="1" applyBorder="1" applyAlignment="1" applyProtection="1">
      <alignment horizontal="center" vertical="center"/>
      <protection locked="0"/>
    </xf>
    <xf numFmtId="3" fontId="0" fillId="2" borderId="9" xfId="0" applyNumberFormat="1" applyFill="1" applyBorder="1" applyAlignment="1" applyProtection="1">
      <alignment horizontal="center" vertical="center"/>
      <protection locked="0"/>
    </xf>
    <xf numFmtId="3" fontId="0" fillId="2" borderId="4" xfId="0" applyNumberFormat="1" applyFill="1" applyBorder="1" applyAlignment="1" applyProtection="1">
      <alignment horizontal="center" vertical="center"/>
      <protection locked="0"/>
    </xf>
    <xf numFmtId="3" fontId="0" fillId="2" borderId="18" xfId="0" applyNumberFormat="1" applyFill="1" applyBorder="1" applyAlignment="1" applyProtection="1">
      <alignment horizontal="center" vertical="center"/>
      <protection locked="0"/>
    </xf>
    <xf numFmtId="3" fontId="12" fillId="8" borderId="11" xfId="0" applyNumberFormat="1" applyFont="1" applyFill="1" applyBorder="1" applyAlignment="1">
      <alignment horizontal="center" vertical="center"/>
    </xf>
    <xf numFmtId="3" fontId="0" fillId="7" borderId="11" xfId="0" applyNumberFormat="1" applyFill="1" applyBorder="1" applyAlignment="1" applyProtection="1">
      <alignment horizontal="center" vertical="center"/>
      <protection locked="0"/>
    </xf>
    <xf numFmtId="3" fontId="12" fillId="8" borderId="12" xfId="0" applyNumberFormat="1" applyFont="1" applyFill="1" applyBorder="1" applyAlignment="1">
      <alignment horizontal="center" vertical="center"/>
    </xf>
    <xf numFmtId="3" fontId="0" fillId="2" borderId="12" xfId="0" applyNumberFormat="1" applyFill="1" applyBorder="1" applyAlignment="1" applyProtection="1">
      <alignment horizontal="center" vertical="center"/>
      <protection locked="0"/>
    </xf>
    <xf numFmtId="3" fontId="0" fillId="2" borderId="13" xfId="0" applyNumberFormat="1" applyFill="1" applyBorder="1" applyAlignment="1" applyProtection="1">
      <alignment horizontal="center" vertical="center"/>
      <protection locked="0"/>
    </xf>
    <xf numFmtId="3" fontId="12" fillId="4" borderId="11" xfId="0" applyNumberFormat="1" applyFont="1" applyFill="1" applyBorder="1" applyAlignment="1">
      <alignment horizontal="center" vertical="center"/>
    </xf>
    <xf numFmtId="3" fontId="12" fillId="8" borderId="17" xfId="0" applyNumberFormat="1" applyFont="1" applyFill="1" applyBorder="1" applyAlignment="1">
      <alignment horizontal="center" vertical="center"/>
    </xf>
    <xf numFmtId="3" fontId="0" fillId="2" borderId="5" xfId="0" applyNumberFormat="1" applyFill="1" applyBorder="1" applyAlignment="1" applyProtection="1">
      <alignment horizontal="center" vertical="center"/>
      <protection locked="0"/>
    </xf>
    <xf numFmtId="3" fontId="0" fillId="2" borderId="15" xfId="0" applyNumberFormat="1" applyFill="1" applyBorder="1" applyAlignment="1" applyProtection="1">
      <alignment horizontal="center" vertical="center"/>
      <protection locked="0"/>
    </xf>
    <xf numFmtId="3" fontId="0" fillId="2" borderId="16" xfId="0" applyNumberFormat="1" applyFill="1" applyBorder="1" applyAlignment="1" applyProtection="1">
      <alignment horizontal="center" vertical="center"/>
      <protection locked="0"/>
    </xf>
    <xf numFmtId="3" fontId="0" fillId="2" borderId="19" xfId="0" applyNumberFormat="1" applyFill="1" applyBorder="1" applyAlignment="1" applyProtection="1">
      <alignment horizontal="center" vertical="center"/>
      <protection locked="0"/>
    </xf>
    <xf numFmtId="3" fontId="0" fillId="2" borderId="20" xfId="0" applyNumberFormat="1" applyFill="1" applyBorder="1" applyAlignment="1" applyProtection="1">
      <alignment horizontal="center" vertical="center"/>
      <protection locked="0"/>
    </xf>
    <xf numFmtId="3" fontId="0" fillId="0" borderId="15" xfId="0" applyNumberFormat="1" applyBorder="1" applyAlignment="1" applyProtection="1">
      <alignment horizontal="center" vertical="center"/>
      <protection locked="0"/>
    </xf>
    <xf numFmtId="3" fontId="0" fillId="0" borderId="16" xfId="0" applyNumberFormat="1" applyBorder="1" applyAlignment="1" applyProtection="1">
      <alignment horizontal="center" vertical="center"/>
      <protection locked="0"/>
    </xf>
    <xf numFmtId="3" fontId="0" fillId="0" borderId="5" xfId="0" applyNumberFormat="1" applyBorder="1" applyAlignment="1" applyProtection="1">
      <alignment horizontal="center" vertical="center"/>
      <protection locked="0"/>
    </xf>
    <xf numFmtId="3" fontId="0" fillId="0" borderId="19" xfId="0" applyNumberFormat="1" applyBorder="1" applyAlignment="1" applyProtection="1">
      <alignment horizontal="center" vertical="center"/>
      <protection locked="0"/>
    </xf>
    <xf numFmtId="3" fontId="0" fillId="0" borderId="20" xfId="0" applyNumberFormat="1" applyBorder="1" applyAlignment="1" applyProtection="1">
      <alignment horizontal="center" vertical="center"/>
      <protection locked="0"/>
    </xf>
    <xf numFmtId="3" fontId="0" fillId="0" borderId="11" xfId="0" applyNumberFormat="1" applyBorder="1" applyAlignment="1" applyProtection="1">
      <alignment horizontal="center" vertical="center"/>
      <protection locked="0"/>
    </xf>
    <xf numFmtId="3" fontId="0" fillId="0" borderId="29" xfId="0" applyNumberFormat="1" applyBorder="1" applyAlignment="1" applyProtection="1">
      <alignment horizontal="center" vertical="center"/>
      <protection locked="0"/>
    </xf>
    <xf numFmtId="3" fontId="0" fillId="0" borderId="30" xfId="0" applyNumberFormat="1" applyBorder="1" applyAlignment="1" applyProtection="1">
      <alignment horizontal="center" vertical="center"/>
      <protection locked="0"/>
    </xf>
    <xf numFmtId="3" fontId="0" fillId="0" borderId="13" xfId="0" applyNumberFormat="1" applyBorder="1" applyAlignment="1" applyProtection="1">
      <alignment horizontal="center" vertical="center"/>
      <protection locked="0"/>
    </xf>
    <xf numFmtId="3" fontId="0" fillId="0" borderId="27" xfId="0" applyNumberFormat="1" applyBorder="1" applyAlignment="1" applyProtection="1">
      <alignment horizontal="center" vertical="center"/>
      <protection locked="0"/>
    </xf>
    <xf numFmtId="3" fontId="0" fillId="0" borderId="28" xfId="0" applyNumberFormat="1" applyBorder="1" applyAlignment="1" applyProtection="1">
      <alignment horizontal="center" vertical="center"/>
      <protection locked="0"/>
    </xf>
    <xf numFmtId="3" fontId="0" fillId="0" borderId="12" xfId="0" applyNumberFormat="1" applyBorder="1" applyAlignment="1" applyProtection="1">
      <alignment horizontal="center" vertical="center"/>
      <protection locked="0"/>
    </xf>
    <xf numFmtId="3" fontId="11" fillId="4" borderId="8" xfId="0" applyNumberFormat="1" applyFont="1" applyFill="1" applyBorder="1" applyAlignment="1">
      <alignment horizontal="center" vertical="center"/>
    </xf>
    <xf numFmtId="3" fontId="12" fillId="2" borderId="11" xfId="0" applyNumberFormat="1" applyFont="1" applyFill="1" applyBorder="1" applyAlignment="1">
      <alignment horizontal="center" vertical="center"/>
    </xf>
    <xf numFmtId="3" fontId="3" fillId="3" borderId="11" xfId="0" applyNumberFormat="1" applyFont="1" applyFill="1" applyBorder="1" applyAlignment="1" applyProtection="1">
      <alignment horizontal="center" vertical="center"/>
      <protection locked="0"/>
    </xf>
    <xf numFmtId="3" fontId="12" fillId="2" borderId="17" xfId="0" applyNumberFormat="1" applyFont="1" applyFill="1" applyBorder="1" applyAlignment="1" applyProtection="1">
      <alignment horizontal="center" vertical="center"/>
      <protection locked="0"/>
    </xf>
    <xf numFmtId="3" fontId="12" fillId="2" borderId="10" xfId="0" applyNumberFormat="1" applyFont="1" applyFill="1" applyBorder="1" applyAlignment="1" applyProtection="1">
      <alignment horizontal="center" vertical="center"/>
      <protection locked="0"/>
    </xf>
    <xf numFmtId="3" fontId="12" fillId="2" borderId="7" xfId="0" applyNumberFormat="1" applyFont="1" applyFill="1" applyBorder="1" applyAlignment="1" applyProtection="1">
      <alignment horizontal="center" vertical="center"/>
      <protection locked="0"/>
    </xf>
    <xf numFmtId="3" fontId="12" fillId="0" borderId="7" xfId="0" applyNumberFormat="1" applyFont="1" applyBorder="1" applyAlignment="1" applyProtection="1">
      <alignment horizontal="center" vertical="center"/>
      <protection locked="0"/>
    </xf>
    <xf numFmtId="3" fontId="12" fillId="2" borderId="12" xfId="0" applyNumberFormat="1" applyFont="1" applyFill="1" applyBorder="1" applyAlignment="1">
      <alignment horizontal="center" vertical="center"/>
    </xf>
    <xf numFmtId="3" fontId="3" fillId="0" borderId="12" xfId="0" applyNumberFormat="1" applyFont="1" applyBorder="1" applyAlignment="1" applyProtection="1">
      <alignment horizontal="center" vertical="center"/>
      <protection locked="0"/>
    </xf>
    <xf numFmtId="0" fontId="6" fillId="0" borderId="0" xfId="0" applyFont="1" applyAlignment="1">
      <alignment horizontal="center"/>
    </xf>
    <xf numFmtId="0" fontId="16" fillId="0" borderId="0" xfId="0" applyFont="1" applyAlignment="1">
      <alignment horizontal="center"/>
    </xf>
    <xf numFmtId="0" fontId="0" fillId="0" borderId="0" xfId="0" applyAlignment="1">
      <alignment horizontal="center"/>
    </xf>
    <xf numFmtId="3" fontId="12" fillId="0" borderId="17" xfId="0" applyNumberFormat="1" applyFont="1" applyBorder="1" applyAlignment="1">
      <alignment horizontal="center" vertical="center"/>
    </xf>
    <xf numFmtId="3" fontId="0" fillId="7" borderId="5" xfId="0" applyNumberFormat="1" applyFill="1" applyBorder="1" applyAlignment="1" applyProtection="1">
      <alignment horizontal="center" vertical="center"/>
      <protection locked="0"/>
    </xf>
    <xf numFmtId="3" fontId="0" fillId="0" borderId="17" xfId="0" applyNumberFormat="1" applyBorder="1" applyAlignment="1" applyProtection="1">
      <alignment horizontal="center" vertical="center"/>
      <protection locked="0"/>
    </xf>
    <xf numFmtId="3" fontId="12" fillId="0" borderId="11" xfId="0" applyNumberFormat="1" applyFont="1" applyBorder="1" applyAlignment="1">
      <alignment horizontal="center" vertical="center"/>
    </xf>
    <xf numFmtId="3" fontId="12" fillId="0" borderId="13" xfId="0" applyNumberFormat="1" applyFont="1" applyBorder="1" applyAlignment="1">
      <alignment horizontal="center" vertical="center"/>
    </xf>
    <xf numFmtId="3" fontId="0" fillId="2" borderId="23" xfId="0" applyNumberFormat="1" applyFill="1" applyBorder="1" applyAlignment="1" applyProtection="1">
      <alignment horizontal="center" vertical="center"/>
      <protection locked="0"/>
    </xf>
    <xf numFmtId="3" fontId="0" fillId="0" borderId="22" xfId="0" applyNumberFormat="1" applyBorder="1" applyAlignment="1" applyProtection="1">
      <alignment horizontal="center" vertical="center"/>
      <protection locked="0"/>
    </xf>
    <xf numFmtId="3" fontId="12" fillId="0" borderId="10" xfId="0" applyNumberFormat="1" applyFont="1" applyBorder="1" applyAlignment="1">
      <alignment horizontal="center" vertical="center"/>
    </xf>
    <xf numFmtId="3" fontId="0" fillId="0" borderId="10" xfId="0" applyNumberFormat="1" applyBorder="1" applyAlignment="1" applyProtection="1">
      <alignment horizontal="center" vertical="center"/>
      <protection locked="0"/>
    </xf>
    <xf numFmtId="3" fontId="12" fillId="0" borderId="12" xfId="0" applyNumberFormat="1" applyFont="1" applyBorder="1" applyAlignment="1">
      <alignment horizontal="center" vertical="center"/>
    </xf>
    <xf numFmtId="3" fontId="12" fillId="0" borderId="8" xfId="0" applyNumberFormat="1" applyFont="1" applyBorder="1" applyAlignment="1">
      <alignment horizontal="center" vertical="center"/>
    </xf>
    <xf numFmtId="3" fontId="0" fillId="3" borderId="8" xfId="0" applyNumberFormat="1" applyFill="1" applyBorder="1" applyAlignment="1" applyProtection="1">
      <alignment horizontal="center" vertical="center"/>
      <protection locked="0"/>
    </xf>
    <xf numFmtId="3" fontId="0" fillId="0" borderId="8" xfId="0" applyNumberFormat="1" applyBorder="1" applyAlignment="1" applyProtection="1">
      <alignment horizontal="center" vertical="center"/>
      <protection locked="0"/>
    </xf>
    <xf numFmtId="0" fontId="8" fillId="0" borderId="0" xfId="0" applyFont="1" applyAlignment="1">
      <alignment vertical="center"/>
    </xf>
    <xf numFmtId="0" fontId="0" fillId="0" borderId="0" xfId="0" applyAlignment="1">
      <alignment vertical="center"/>
    </xf>
    <xf numFmtId="3" fontId="0" fillId="7" borderId="10" xfId="0" applyNumberFormat="1" applyFill="1" applyBorder="1" applyAlignment="1" applyProtection="1">
      <alignment horizontal="center" vertical="center"/>
      <protection locked="0"/>
    </xf>
    <xf numFmtId="3" fontId="12" fillId="7" borderId="8" xfId="0" applyNumberFormat="1" applyFont="1" applyFill="1" applyBorder="1" applyAlignment="1">
      <alignment horizontal="center" vertical="center"/>
    </xf>
    <xf numFmtId="3" fontId="12" fillId="2" borderId="10" xfId="0" applyNumberFormat="1" applyFont="1" applyFill="1" applyBorder="1" applyAlignment="1">
      <alignment horizontal="center" vertical="center"/>
    </xf>
    <xf numFmtId="3" fontId="0" fillId="2" borderId="7" xfId="0" applyNumberFormat="1" applyFill="1" applyBorder="1" applyAlignment="1" applyProtection="1">
      <alignment horizontal="center" vertical="center"/>
      <protection locked="0"/>
    </xf>
    <xf numFmtId="3" fontId="0" fillId="7" borderId="8" xfId="0" applyNumberFormat="1" applyFill="1" applyBorder="1" applyAlignment="1">
      <alignment horizontal="center" vertical="center"/>
    </xf>
    <xf numFmtId="3" fontId="0" fillId="3" borderId="12" xfId="0" applyNumberFormat="1" applyFill="1" applyBorder="1" applyAlignment="1" applyProtection="1">
      <alignment horizontal="center" vertical="center"/>
      <protection locked="0"/>
    </xf>
    <xf numFmtId="3" fontId="0" fillId="2" borderId="10" xfId="0" applyNumberFormat="1" applyFill="1" applyBorder="1" applyAlignment="1" applyProtection="1">
      <alignment horizontal="center" vertical="center" wrapText="1"/>
      <protection locked="0"/>
    </xf>
    <xf numFmtId="3" fontId="0" fillId="2" borderId="10" xfId="7" applyNumberFormat="1" applyFont="1" applyFill="1" applyBorder="1" applyAlignment="1" applyProtection="1">
      <alignment horizontal="center" vertical="center" wrapText="1"/>
      <protection locked="0"/>
    </xf>
    <xf numFmtId="3" fontId="12" fillId="0" borderId="0" xfId="0" applyNumberFormat="1" applyFont="1" applyAlignment="1">
      <alignment horizontal="center" vertical="center"/>
    </xf>
    <xf numFmtId="3" fontId="0" fillId="2" borderId="0" xfId="0" applyNumberFormat="1" applyFill="1" applyAlignment="1">
      <alignment horizontal="center" vertical="center"/>
    </xf>
    <xf numFmtId="167" fontId="25" fillId="2" borderId="11" xfId="0" applyNumberFormat="1" applyFont="1" applyFill="1" applyBorder="1" applyAlignment="1" applyProtection="1">
      <alignment horizontal="center" vertical="center"/>
      <protection locked="0"/>
    </xf>
    <xf numFmtId="167" fontId="25" fillId="3" borderId="11" xfId="0" applyNumberFormat="1" applyFont="1" applyFill="1" applyBorder="1" applyAlignment="1" applyProtection="1">
      <alignment horizontal="center" vertical="center"/>
      <protection locked="0"/>
    </xf>
    <xf numFmtId="167" fontId="25" fillId="2" borderId="20" xfId="0" applyNumberFormat="1" applyFont="1" applyFill="1" applyBorder="1" applyAlignment="1" applyProtection="1">
      <alignment horizontal="center" vertical="center"/>
      <protection locked="0"/>
    </xf>
    <xf numFmtId="167" fontId="25" fillId="2" borderId="7" xfId="0" applyNumberFormat="1" applyFont="1" applyFill="1" applyBorder="1" applyAlignment="1" applyProtection="1">
      <alignment horizontal="center" vertical="center"/>
      <protection locked="0"/>
    </xf>
    <xf numFmtId="167" fontId="25" fillId="2" borderId="22" xfId="0" applyNumberFormat="1" applyFont="1" applyFill="1" applyBorder="1" applyAlignment="1" applyProtection="1">
      <alignment horizontal="center" vertical="center"/>
      <protection locked="0"/>
    </xf>
    <xf numFmtId="167" fontId="25" fillId="2" borderId="9" xfId="0" applyNumberFormat="1" applyFont="1" applyFill="1" applyBorder="1" applyAlignment="1" applyProtection="1">
      <alignment horizontal="center" vertical="center"/>
      <protection locked="0"/>
    </xf>
    <xf numFmtId="167" fontId="25" fillId="2" borderId="24" xfId="0" applyNumberFormat="1" applyFont="1" applyFill="1" applyBorder="1" applyAlignment="1" applyProtection="1">
      <alignment horizontal="center" vertical="center"/>
      <protection locked="0"/>
    </xf>
    <xf numFmtId="167" fontId="11" fillId="8" borderId="17" xfId="0" applyNumberFormat="1" applyFont="1" applyFill="1" applyBorder="1" applyAlignment="1">
      <alignment horizontal="center" vertical="center"/>
    </xf>
    <xf numFmtId="167" fontId="11" fillId="8" borderId="17" xfId="0" applyNumberFormat="1" applyFont="1" applyFill="1" applyBorder="1" applyAlignment="1" applyProtection="1">
      <alignment horizontal="center" vertical="center"/>
      <protection locked="0"/>
    </xf>
    <xf numFmtId="167" fontId="11" fillId="8" borderId="11" xfId="0" applyNumberFormat="1" applyFont="1" applyFill="1" applyBorder="1" applyAlignment="1">
      <alignment horizontal="center" vertical="center"/>
    </xf>
    <xf numFmtId="167" fontId="11" fillId="8" borderId="11" xfId="0" applyNumberFormat="1" applyFont="1" applyFill="1" applyBorder="1" applyAlignment="1" applyProtection="1">
      <alignment horizontal="center" vertical="center"/>
      <protection locked="0"/>
    </xf>
    <xf numFmtId="167" fontId="11" fillId="8" borderId="12" xfId="0" applyNumberFormat="1" applyFont="1" applyFill="1" applyBorder="1" applyAlignment="1">
      <alignment horizontal="center" vertical="center"/>
    </xf>
    <xf numFmtId="167" fontId="11" fillId="8" borderId="12" xfId="0" applyNumberFormat="1" applyFont="1" applyFill="1" applyBorder="1" applyAlignment="1" applyProtection="1">
      <alignment horizontal="center" vertical="center"/>
      <protection locked="0"/>
    </xf>
    <xf numFmtId="167" fontId="25" fillId="2" borderId="5" xfId="0" applyNumberFormat="1" applyFont="1" applyFill="1" applyBorder="1" applyAlignment="1" applyProtection="1">
      <alignment horizontal="center" vertical="center"/>
      <protection locked="0"/>
    </xf>
    <xf numFmtId="167" fontId="25" fillId="3" borderId="17" xfId="0" applyNumberFormat="1" applyFont="1" applyFill="1" applyBorder="1" applyAlignment="1" applyProtection="1">
      <alignment horizontal="center" vertical="center"/>
      <protection locked="0"/>
    </xf>
    <xf numFmtId="167" fontId="25" fillId="2" borderId="12" xfId="0" applyNumberFormat="1" applyFont="1" applyFill="1" applyBorder="1" applyAlignment="1" applyProtection="1">
      <alignment horizontal="center" vertical="center"/>
      <protection locked="0"/>
    </xf>
    <xf numFmtId="3" fontId="12" fillId="2" borderId="10" xfId="0" applyNumberFormat="1" applyFont="1" applyFill="1" applyBorder="1" applyAlignment="1">
      <alignment horizontal="center" vertical="center" wrapText="1"/>
    </xf>
    <xf numFmtId="3" fontId="0" fillId="6" borderId="11" xfId="0" applyNumberFormat="1" applyFill="1" applyBorder="1" applyAlignment="1" applyProtection="1">
      <alignment horizontal="center" vertical="center"/>
      <protection locked="0"/>
    </xf>
    <xf numFmtId="3" fontId="0" fillId="6" borderId="9" xfId="0" applyNumberFormat="1" applyFill="1" applyBorder="1" applyAlignment="1" applyProtection="1">
      <alignment horizontal="center" vertical="center"/>
      <protection locked="0"/>
    </xf>
    <xf numFmtId="3" fontId="12" fillId="2" borderId="11" xfId="0" applyNumberFormat="1" applyFont="1" applyFill="1" applyBorder="1" applyAlignment="1">
      <alignment horizontal="center" vertical="center" wrapText="1"/>
    </xf>
    <xf numFmtId="3" fontId="12" fillId="2" borderId="12" xfId="0" applyNumberFormat="1" applyFont="1" applyFill="1" applyBorder="1" applyAlignment="1">
      <alignment horizontal="center" vertical="center" wrapText="1"/>
    </xf>
    <xf numFmtId="3" fontId="25" fillId="2" borderId="11" xfId="0" applyNumberFormat="1" applyFont="1" applyFill="1" applyBorder="1" applyAlignment="1" applyProtection="1">
      <alignment horizontal="center" vertical="center"/>
      <protection locked="0"/>
    </xf>
    <xf numFmtId="3" fontId="25" fillId="2" borderId="17" xfId="0" applyNumberFormat="1" applyFont="1" applyFill="1" applyBorder="1" applyAlignment="1" applyProtection="1">
      <alignment horizontal="center" vertical="center"/>
      <protection locked="0"/>
    </xf>
    <xf numFmtId="3" fontId="25" fillId="2" borderId="5" xfId="0" applyNumberFormat="1" applyFont="1" applyFill="1" applyBorder="1" applyAlignment="1" applyProtection="1">
      <alignment horizontal="center" vertical="center"/>
      <protection locked="0"/>
    </xf>
    <xf numFmtId="3" fontId="25" fillId="2" borderId="12" xfId="0" applyNumberFormat="1" applyFont="1" applyFill="1" applyBorder="1" applyAlignment="1" applyProtection="1">
      <alignment horizontal="center" vertical="center"/>
      <protection locked="0"/>
    </xf>
    <xf numFmtId="3" fontId="25" fillId="3" borderId="11" xfId="0" applyNumberFormat="1" applyFont="1" applyFill="1" applyBorder="1" applyAlignment="1" applyProtection="1">
      <alignment horizontal="center" vertical="center"/>
      <protection locked="0"/>
    </xf>
    <xf numFmtId="3" fontId="11" fillId="8" borderId="10" xfId="0" applyNumberFormat="1" applyFont="1" applyFill="1" applyBorder="1" applyAlignment="1">
      <alignment horizontal="center" vertical="center"/>
    </xf>
    <xf numFmtId="3" fontId="25" fillId="5" borderId="10" xfId="0" applyNumberFormat="1" applyFont="1" applyFill="1" applyBorder="1" applyAlignment="1" applyProtection="1">
      <alignment horizontal="center" vertical="center"/>
      <protection locked="0"/>
    </xf>
    <xf numFmtId="3" fontId="11" fillId="8" borderId="11" xfId="0" applyNumberFormat="1" applyFont="1" applyFill="1" applyBorder="1" applyAlignment="1">
      <alignment horizontal="center" vertical="center"/>
    </xf>
    <xf numFmtId="3" fontId="11" fillId="8" borderId="13" xfId="0" applyNumberFormat="1" applyFont="1" applyFill="1" applyBorder="1" applyAlignment="1">
      <alignment horizontal="center" vertical="center"/>
    </xf>
    <xf numFmtId="3" fontId="25" fillId="2" borderId="9" xfId="0" applyNumberFormat="1" applyFont="1" applyFill="1" applyBorder="1" applyAlignment="1" applyProtection="1">
      <alignment horizontal="center" vertical="center"/>
      <protection locked="0"/>
    </xf>
    <xf numFmtId="3" fontId="25" fillId="2" borderId="4" xfId="0" applyNumberFormat="1" applyFont="1" applyFill="1" applyBorder="1" applyAlignment="1" applyProtection="1">
      <alignment horizontal="center" vertical="center"/>
      <protection locked="0"/>
    </xf>
    <xf numFmtId="3" fontId="25" fillId="2" borderId="18" xfId="0" applyNumberFormat="1" applyFont="1" applyFill="1" applyBorder="1" applyAlignment="1" applyProtection="1">
      <alignment horizontal="center" vertical="center"/>
      <protection locked="0"/>
    </xf>
    <xf numFmtId="3" fontId="25" fillId="2" borderId="10" xfId="0" applyNumberFormat="1" applyFont="1" applyFill="1" applyBorder="1" applyAlignment="1" applyProtection="1">
      <alignment horizontal="center" vertical="center"/>
      <protection locked="0"/>
    </xf>
    <xf numFmtId="3" fontId="25" fillId="2" borderId="7" xfId="0" applyNumberFormat="1" applyFont="1" applyFill="1" applyBorder="1" applyAlignment="1" applyProtection="1">
      <alignment horizontal="center" vertical="center"/>
      <protection locked="0"/>
    </xf>
    <xf numFmtId="3" fontId="25" fillId="2" borderId="13" xfId="0" applyNumberFormat="1" applyFont="1" applyFill="1" applyBorder="1" applyAlignment="1" applyProtection="1">
      <alignment horizontal="center" vertical="center"/>
      <protection locked="0"/>
    </xf>
    <xf numFmtId="3" fontId="25" fillId="2" borderId="0" xfId="0" applyNumberFormat="1" applyFont="1" applyFill="1" applyAlignment="1" applyProtection="1">
      <alignment horizontal="center" vertical="center"/>
      <protection locked="0"/>
    </xf>
    <xf numFmtId="3" fontId="25" fillId="2" borderId="23" xfId="0" applyNumberFormat="1" applyFont="1" applyFill="1" applyBorder="1" applyAlignment="1" applyProtection="1">
      <alignment horizontal="center" vertical="center"/>
      <protection locked="0"/>
    </xf>
    <xf numFmtId="3" fontId="25" fillId="0" borderId="11" xfId="0" applyNumberFormat="1" applyFont="1" applyBorder="1" applyAlignment="1" applyProtection="1">
      <alignment horizontal="center" vertical="center"/>
      <protection locked="0"/>
    </xf>
    <xf numFmtId="3" fontId="11" fillId="8" borderId="12" xfId="0" applyNumberFormat="1" applyFont="1" applyFill="1" applyBorder="1" applyAlignment="1">
      <alignment horizontal="center" vertical="center"/>
    </xf>
    <xf numFmtId="3" fontId="25" fillId="2" borderId="15" xfId="0" applyNumberFormat="1" applyFont="1" applyFill="1" applyBorder="1" applyAlignment="1" applyProtection="1">
      <alignment horizontal="center" vertical="center"/>
      <protection locked="0"/>
    </xf>
    <xf numFmtId="3" fontId="25" fillId="2" borderId="16" xfId="0" applyNumberFormat="1" applyFont="1" applyFill="1" applyBorder="1" applyAlignment="1" applyProtection="1">
      <alignment horizontal="center" vertical="center"/>
      <protection locked="0"/>
    </xf>
    <xf numFmtId="3" fontId="25" fillId="2" borderId="19" xfId="0" applyNumberFormat="1" applyFont="1" applyFill="1" applyBorder="1" applyAlignment="1" applyProtection="1">
      <alignment horizontal="center" vertical="center"/>
      <protection locked="0"/>
    </xf>
    <xf numFmtId="3" fontId="25" fillId="2" borderId="20" xfId="0" applyNumberFormat="1" applyFont="1" applyFill="1" applyBorder="1" applyAlignment="1" applyProtection="1">
      <alignment horizontal="center" vertical="center"/>
      <protection locked="0"/>
    </xf>
    <xf numFmtId="3" fontId="25" fillId="0" borderId="15" xfId="0" applyNumberFormat="1" applyFont="1" applyBorder="1" applyAlignment="1" applyProtection="1">
      <alignment horizontal="center" vertical="center"/>
      <protection locked="0"/>
    </xf>
    <xf numFmtId="3" fontId="25" fillId="0" borderId="16" xfId="0" applyNumberFormat="1" applyFont="1" applyBorder="1" applyAlignment="1" applyProtection="1">
      <alignment horizontal="center" vertical="center"/>
      <protection locked="0"/>
    </xf>
    <xf numFmtId="3" fontId="25" fillId="0" borderId="5" xfId="0" applyNumberFormat="1" applyFont="1" applyBorder="1" applyAlignment="1" applyProtection="1">
      <alignment horizontal="center" vertical="center"/>
      <protection locked="0"/>
    </xf>
    <xf numFmtId="3" fontId="25" fillId="8" borderId="5" xfId="0" applyNumberFormat="1" applyFont="1" applyFill="1" applyBorder="1" applyAlignment="1" applyProtection="1">
      <alignment horizontal="center" vertical="center"/>
      <protection locked="0"/>
    </xf>
    <xf numFmtId="3" fontId="25" fillId="0" borderId="19" xfId="0" applyNumberFormat="1" applyFont="1" applyBorder="1" applyAlignment="1" applyProtection="1">
      <alignment horizontal="center" vertical="center"/>
      <protection locked="0"/>
    </xf>
    <xf numFmtId="3" fontId="25" fillId="0" borderId="20" xfId="0" applyNumberFormat="1" applyFont="1" applyBorder="1" applyAlignment="1" applyProtection="1">
      <alignment horizontal="center" vertical="center"/>
      <protection locked="0"/>
    </xf>
    <xf numFmtId="3" fontId="25" fillId="8" borderId="11" xfId="0" applyNumberFormat="1" applyFont="1" applyFill="1" applyBorder="1" applyAlignment="1" applyProtection="1">
      <alignment horizontal="center" vertical="center"/>
      <protection locked="0"/>
    </xf>
    <xf numFmtId="3" fontId="25" fillId="0" borderId="4" xfId="0" applyNumberFormat="1" applyFont="1" applyBorder="1" applyAlignment="1" applyProtection="1">
      <alignment horizontal="center" vertical="center"/>
      <protection locked="0"/>
    </xf>
    <xf numFmtId="3" fontId="25" fillId="0" borderId="18" xfId="0" applyNumberFormat="1" applyFont="1" applyBorder="1" applyAlignment="1" applyProtection="1">
      <alignment horizontal="center" vertical="center"/>
      <protection locked="0"/>
    </xf>
    <xf numFmtId="3" fontId="25" fillId="0" borderId="9" xfId="0" applyNumberFormat="1" applyFont="1" applyBorder="1" applyAlignment="1" applyProtection="1">
      <alignment horizontal="center" vertical="center"/>
      <protection locked="0"/>
    </xf>
    <xf numFmtId="3" fontId="25" fillId="8" borderId="9" xfId="0" applyNumberFormat="1" applyFont="1" applyFill="1" applyBorder="1" applyAlignment="1" applyProtection="1">
      <alignment horizontal="center" vertical="center"/>
      <protection locked="0"/>
    </xf>
    <xf numFmtId="3" fontId="25" fillId="3" borderId="10" xfId="0" applyNumberFormat="1" applyFont="1" applyFill="1" applyBorder="1" applyAlignment="1" applyProtection="1">
      <alignment horizontal="center" vertical="center"/>
      <protection locked="0"/>
    </xf>
    <xf numFmtId="3" fontId="25" fillId="7" borderId="11" xfId="0" applyNumberFormat="1" applyFont="1" applyFill="1" applyBorder="1" applyAlignment="1" applyProtection="1">
      <alignment horizontal="center" vertical="center"/>
      <protection locked="0"/>
    </xf>
    <xf numFmtId="3" fontId="25" fillId="7" borderId="7" xfId="0" applyNumberFormat="1" applyFont="1" applyFill="1" applyBorder="1" applyAlignment="1" applyProtection="1">
      <alignment horizontal="center" vertical="center"/>
      <protection locked="0"/>
    </xf>
    <xf numFmtId="3" fontId="11" fillId="2" borderId="12" xfId="0" applyNumberFormat="1" applyFont="1" applyFill="1" applyBorder="1" applyAlignment="1" applyProtection="1">
      <alignment horizontal="center" vertical="center"/>
      <protection locked="0"/>
    </xf>
    <xf numFmtId="3" fontId="16" fillId="2" borderId="10" xfId="0" applyNumberFormat="1" applyFont="1" applyFill="1" applyBorder="1" applyAlignment="1" applyProtection="1">
      <alignment horizontal="center" vertical="center"/>
      <protection locked="0"/>
    </xf>
    <xf numFmtId="3" fontId="13" fillId="2" borderId="7" xfId="0" applyNumberFormat="1" applyFont="1" applyFill="1" applyBorder="1" applyAlignment="1">
      <alignment horizontal="center" vertical="center"/>
    </xf>
    <xf numFmtId="3" fontId="16" fillId="2" borderId="7" xfId="0" applyNumberFormat="1" applyFont="1" applyFill="1" applyBorder="1" applyAlignment="1" applyProtection="1">
      <alignment horizontal="center" vertical="center"/>
      <protection locked="0"/>
    </xf>
    <xf numFmtId="3" fontId="16" fillId="0" borderId="11" xfId="0" applyNumberFormat="1" applyFont="1" applyBorder="1" applyAlignment="1" applyProtection="1">
      <alignment horizontal="center" vertical="center"/>
      <protection locked="0"/>
    </xf>
    <xf numFmtId="3" fontId="13" fillId="0" borderId="10" xfId="0" applyNumberFormat="1" applyFont="1" applyBorder="1" applyAlignment="1">
      <alignment horizontal="center" vertical="center"/>
    </xf>
    <xf numFmtId="3" fontId="13" fillId="0" borderId="7" xfId="0" applyNumberFormat="1" applyFont="1" applyBorder="1" applyAlignment="1">
      <alignment horizontal="center" vertical="center"/>
    </xf>
    <xf numFmtId="3" fontId="16" fillId="0" borderId="12" xfId="0" applyNumberFormat="1" applyFont="1" applyBorder="1" applyAlignment="1" applyProtection="1">
      <alignment horizontal="center" vertical="center"/>
      <protection locked="0"/>
    </xf>
    <xf numFmtId="3" fontId="13" fillId="0" borderId="8" xfId="0" applyNumberFormat="1" applyFont="1" applyBorder="1" applyAlignment="1">
      <alignment horizontal="center" vertical="center"/>
    </xf>
    <xf numFmtId="3" fontId="16" fillId="0" borderId="8" xfId="0" applyNumberFormat="1" applyFont="1" applyBorder="1" applyAlignment="1" applyProtection="1">
      <alignment horizontal="center" vertical="center"/>
      <protection locked="0"/>
    </xf>
    <xf numFmtId="3" fontId="16" fillId="3" borderId="8" xfId="0" applyNumberFormat="1" applyFont="1" applyFill="1" applyBorder="1" applyAlignment="1" applyProtection="1">
      <alignment horizontal="center" vertical="center"/>
      <protection locked="0"/>
    </xf>
    <xf numFmtId="3" fontId="16" fillId="2" borderId="16" xfId="0" applyNumberFormat="1" applyFont="1" applyFill="1" applyBorder="1" applyAlignment="1" applyProtection="1">
      <alignment horizontal="center" vertical="center"/>
      <protection locked="0"/>
    </xf>
    <xf numFmtId="3" fontId="16" fillId="2" borderId="17" xfId="0" applyNumberFormat="1" applyFont="1" applyFill="1" applyBorder="1" applyAlignment="1" applyProtection="1">
      <alignment horizontal="center" vertical="center"/>
      <protection locked="0"/>
    </xf>
    <xf numFmtId="3" fontId="16" fillId="2" borderId="5" xfId="0" applyNumberFormat="1" applyFont="1" applyFill="1" applyBorder="1" applyAlignment="1" applyProtection="1">
      <alignment horizontal="center" vertical="center"/>
      <protection locked="0"/>
    </xf>
    <xf numFmtId="3" fontId="16" fillId="2" borderId="0" xfId="0" applyNumberFormat="1" applyFont="1" applyFill="1" applyAlignment="1" applyProtection="1">
      <alignment horizontal="center" vertical="center"/>
      <protection locked="0"/>
    </xf>
    <xf numFmtId="3" fontId="16" fillId="2" borderId="20" xfId="0" applyNumberFormat="1" applyFont="1" applyFill="1" applyBorder="1" applyAlignment="1" applyProtection="1">
      <alignment horizontal="center" vertical="center"/>
      <protection locked="0"/>
    </xf>
    <xf numFmtId="3" fontId="16" fillId="2" borderId="25" xfId="0" applyNumberFormat="1" applyFont="1" applyFill="1" applyBorder="1" applyAlignment="1" applyProtection="1">
      <alignment horizontal="center" vertical="center"/>
      <protection locked="0"/>
    </xf>
    <xf numFmtId="3" fontId="16" fillId="0" borderId="10" xfId="0" applyNumberFormat="1" applyFont="1" applyBorder="1" applyAlignment="1" applyProtection="1">
      <alignment horizontal="center" vertical="center"/>
      <protection locked="0"/>
    </xf>
    <xf numFmtId="3" fontId="16" fillId="2" borderId="17" xfId="7" applyNumberFormat="1" applyFont="1" applyFill="1" applyBorder="1" applyAlignment="1" applyProtection="1">
      <alignment horizontal="center" vertical="center"/>
      <protection locked="0"/>
    </xf>
    <xf numFmtId="3" fontId="16" fillId="2" borderId="11" xfId="7" applyNumberFormat="1" applyFont="1" applyFill="1" applyBorder="1" applyAlignment="1" applyProtection="1">
      <alignment horizontal="center" vertical="center"/>
      <protection locked="0"/>
    </xf>
    <xf numFmtId="3" fontId="16" fillId="2" borderId="12" xfId="7" applyNumberFormat="1" applyFont="1" applyFill="1" applyBorder="1" applyAlignment="1" applyProtection="1">
      <alignment horizontal="center" vertical="center"/>
      <protection locked="0"/>
    </xf>
    <xf numFmtId="3" fontId="11" fillId="0" borderId="11" xfId="0" applyNumberFormat="1" applyFont="1" applyBorder="1" applyAlignment="1">
      <alignment horizontal="center" vertical="center"/>
    </xf>
    <xf numFmtId="3" fontId="11" fillId="0" borderId="13" xfId="0" applyNumberFormat="1" applyFont="1" applyBorder="1" applyAlignment="1">
      <alignment horizontal="center" vertical="center"/>
    </xf>
    <xf numFmtId="3" fontId="11" fillId="0" borderId="17" xfId="0" applyNumberFormat="1" applyFont="1" applyBorder="1" applyAlignment="1">
      <alignment horizontal="center" vertical="center"/>
    </xf>
    <xf numFmtId="3" fontId="3" fillId="2" borderId="16" xfId="0" applyNumberFormat="1" applyFont="1" applyFill="1" applyBorder="1" applyAlignment="1" applyProtection="1">
      <alignment horizontal="center" vertical="center"/>
      <protection locked="0"/>
    </xf>
    <xf numFmtId="3" fontId="3" fillId="0" borderId="5" xfId="0" applyNumberFormat="1" applyFont="1" applyBorder="1" applyAlignment="1" applyProtection="1">
      <alignment horizontal="center" vertical="center"/>
      <protection locked="0"/>
    </xf>
    <xf numFmtId="3" fontId="3" fillId="0" borderId="10" xfId="0" applyNumberFormat="1" applyFont="1" applyBorder="1" applyAlignment="1" applyProtection="1">
      <alignment horizontal="center" vertical="center"/>
      <protection locked="0"/>
    </xf>
    <xf numFmtId="3" fontId="3" fillId="2" borderId="20" xfId="0" applyNumberFormat="1" applyFont="1" applyFill="1" applyBorder="1" applyAlignment="1" applyProtection="1">
      <alignment horizontal="center" vertical="center"/>
      <protection locked="0"/>
    </xf>
    <xf numFmtId="3" fontId="11" fillId="0" borderId="12" xfId="0" applyNumberFormat="1" applyFont="1" applyBorder="1" applyAlignment="1">
      <alignment horizontal="center" vertical="center"/>
    </xf>
    <xf numFmtId="3" fontId="3" fillId="2" borderId="23" xfId="0" applyNumberFormat="1" applyFont="1" applyFill="1" applyBorder="1" applyAlignment="1" applyProtection="1">
      <alignment horizontal="center" vertical="center"/>
      <protection locked="0"/>
    </xf>
    <xf numFmtId="3" fontId="3" fillId="0" borderId="22" xfId="0" applyNumberFormat="1" applyFont="1" applyBorder="1" applyAlignment="1" applyProtection="1">
      <alignment horizontal="center" vertical="center"/>
      <protection locked="0"/>
    </xf>
    <xf numFmtId="3" fontId="12" fillId="0" borderId="8" xfId="0" applyNumberFormat="1" applyFont="1" applyBorder="1" applyAlignment="1" applyProtection="1">
      <alignment horizontal="center" vertical="center"/>
      <protection locked="0"/>
    </xf>
    <xf numFmtId="3" fontId="3" fillId="3" borderId="8" xfId="0" applyNumberFormat="1" applyFont="1" applyFill="1" applyBorder="1" applyAlignment="1" applyProtection="1">
      <alignment horizontal="center" vertical="center"/>
      <protection locked="0"/>
    </xf>
    <xf numFmtId="3" fontId="13" fillId="2" borderId="5" xfId="0" applyNumberFormat="1" applyFont="1" applyFill="1" applyBorder="1" applyAlignment="1" applyProtection="1">
      <alignment horizontal="center" vertical="center"/>
      <protection locked="0"/>
    </xf>
    <xf numFmtId="3" fontId="13" fillId="2" borderId="17" xfId="0" applyNumberFormat="1" applyFont="1" applyFill="1" applyBorder="1" applyAlignment="1" applyProtection="1">
      <alignment horizontal="center" vertical="center"/>
      <protection locked="0"/>
    </xf>
    <xf numFmtId="3" fontId="13" fillId="2" borderId="11" xfId="0" applyNumberFormat="1" applyFont="1" applyFill="1" applyBorder="1" applyAlignment="1" applyProtection="1">
      <alignment horizontal="center" vertical="center"/>
      <protection locked="0"/>
    </xf>
    <xf numFmtId="3" fontId="16" fillId="2" borderId="13" xfId="0" applyNumberFormat="1" applyFont="1" applyFill="1" applyBorder="1" applyAlignment="1" applyProtection="1">
      <alignment horizontal="center" vertical="center"/>
      <protection locked="0"/>
    </xf>
    <xf numFmtId="3" fontId="13" fillId="2" borderId="8" xfId="0" applyNumberFormat="1" applyFont="1" applyFill="1" applyBorder="1" applyAlignment="1">
      <alignment horizontal="center" vertical="center"/>
    </xf>
    <xf numFmtId="3" fontId="13" fillId="2" borderId="3" xfId="0" applyNumberFormat="1" applyFont="1" applyFill="1" applyBorder="1" applyAlignment="1">
      <alignment horizontal="center" vertical="center"/>
    </xf>
    <xf numFmtId="3" fontId="13" fillId="2" borderId="17" xfId="0" applyNumberFormat="1" applyFont="1" applyFill="1" applyBorder="1" applyAlignment="1">
      <alignment horizontal="center" vertical="center" wrapText="1"/>
    </xf>
    <xf numFmtId="3" fontId="13" fillId="2" borderId="12" xfId="0" applyNumberFormat="1" applyFont="1" applyFill="1" applyBorder="1" applyAlignment="1" applyProtection="1">
      <alignment horizontal="center" vertical="center"/>
      <protection locked="0"/>
    </xf>
    <xf numFmtId="3" fontId="16" fillId="0" borderId="10" xfId="0" applyNumberFormat="1" applyFont="1" applyBorder="1" applyAlignment="1">
      <alignment horizontal="center" vertical="center"/>
    </xf>
    <xf numFmtId="3" fontId="16" fillId="0" borderId="13" xfId="0" applyNumberFormat="1" applyFont="1" applyBorder="1" applyAlignment="1" applyProtection="1">
      <alignment horizontal="center" vertical="center"/>
      <protection locked="0"/>
    </xf>
    <xf numFmtId="3" fontId="16" fillId="0" borderId="25" xfId="0" applyNumberFormat="1" applyFont="1" applyBorder="1" applyAlignment="1" applyProtection="1">
      <alignment horizontal="center" vertical="center"/>
      <protection locked="0"/>
    </xf>
    <xf numFmtId="3" fontId="16" fillId="0" borderId="20" xfId="0" applyNumberFormat="1" applyFont="1" applyBorder="1" applyAlignment="1" applyProtection="1">
      <alignment horizontal="center" vertical="center"/>
      <protection locked="0"/>
    </xf>
    <xf numFmtId="3" fontId="16" fillId="0" borderId="7" xfId="0" applyNumberFormat="1" applyFont="1" applyBorder="1" applyAlignment="1" applyProtection="1">
      <alignment horizontal="center" vertical="center"/>
      <protection locked="0"/>
    </xf>
    <xf numFmtId="3" fontId="13" fillId="4" borderId="5" xfId="0" applyNumberFormat="1" applyFont="1" applyFill="1" applyBorder="1" applyAlignment="1">
      <alignment horizontal="center" vertical="center"/>
    </xf>
    <xf numFmtId="3" fontId="7" fillId="4" borderId="8" xfId="4" applyNumberFormat="1" applyFont="1" applyFill="1" applyBorder="1" applyAlignment="1">
      <alignment horizontal="center" vertical="center" wrapText="1"/>
    </xf>
    <xf numFmtId="3" fontId="14" fillId="2" borderId="10" xfId="4" applyNumberFormat="1" applyFont="1" applyFill="1" applyBorder="1" applyAlignment="1">
      <alignment horizontal="center" vertical="center" wrapText="1"/>
    </xf>
    <xf numFmtId="3" fontId="14" fillId="2" borderId="10" xfId="4" applyNumberFormat="1" applyFont="1" applyFill="1" applyBorder="1" applyAlignment="1" applyProtection="1">
      <alignment horizontal="center" vertical="center" wrapText="1"/>
      <protection locked="0"/>
    </xf>
    <xf numFmtId="3" fontId="7" fillId="2" borderId="10" xfId="4" applyNumberFormat="1" applyFont="1" applyFill="1" applyBorder="1" applyAlignment="1" applyProtection="1">
      <alignment horizontal="center" vertical="center"/>
      <protection locked="0"/>
    </xf>
    <xf numFmtId="3" fontId="14" fillId="2" borderId="7" xfId="4" applyNumberFormat="1" applyFont="1" applyFill="1" applyBorder="1" applyAlignment="1" applyProtection="1">
      <alignment horizontal="center" vertical="center" wrapText="1"/>
      <protection locked="0"/>
    </xf>
    <xf numFmtId="3" fontId="7" fillId="2" borderId="7" xfId="4" applyNumberFormat="1" applyFont="1" applyFill="1" applyBorder="1" applyAlignment="1" applyProtection="1">
      <alignment horizontal="center" vertical="center"/>
      <protection locked="0"/>
    </xf>
    <xf numFmtId="3" fontId="14" fillId="2" borderId="10" xfId="4" applyNumberFormat="1" applyFont="1" applyFill="1" applyBorder="1" applyAlignment="1" applyProtection="1">
      <alignment horizontal="center" vertical="center"/>
      <protection locked="0"/>
    </xf>
    <xf numFmtId="3" fontId="14" fillId="2" borderId="11" xfId="4" applyNumberFormat="1" applyFont="1" applyFill="1" applyBorder="1" applyAlignment="1" applyProtection="1">
      <alignment horizontal="center" vertical="center" wrapText="1"/>
      <protection locked="0"/>
    </xf>
    <xf numFmtId="3" fontId="14" fillId="2" borderId="11" xfId="4" applyNumberFormat="1" applyFont="1" applyFill="1" applyBorder="1" applyAlignment="1" applyProtection="1">
      <alignment horizontal="center" vertical="center"/>
      <protection locked="0"/>
    </xf>
    <xf numFmtId="3" fontId="14" fillId="2" borderId="13" xfId="4" applyNumberFormat="1" applyFont="1" applyFill="1" applyBorder="1" applyAlignment="1" applyProtection="1">
      <alignment horizontal="center" vertical="center" wrapText="1"/>
      <protection locked="0"/>
    </xf>
    <xf numFmtId="3" fontId="14" fillId="2" borderId="13" xfId="4" applyNumberFormat="1" applyFont="1" applyFill="1" applyBorder="1" applyAlignment="1" applyProtection="1">
      <alignment horizontal="center" vertical="center"/>
      <protection locked="0"/>
    </xf>
    <xf numFmtId="3" fontId="14" fillId="2" borderId="7" xfId="4" applyNumberFormat="1" applyFont="1" applyFill="1" applyBorder="1" applyAlignment="1" applyProtection="1">
      <alignment horizontal="center" vertical="center"/>
      <protection locked="0"/>
    </xf>
    <xf numFmtId="3" fontId="13" fillId="8" borderId="17" xfId="4" applyNumberFormat="1" applyFont="1" applyFill="1" applyBorder="1" applyAlignment="1">
      <alignment horizontal="center" vertical="center" wrapText="1"/>
    </xf>
    <xf numFmtId="3" fontId="16" fillId="2" borderId="17" xfId="4" applyNumberFormat="1" applyFont="1" applyFill="1" applyBorder="1" applyAlignment="1" applyProtection="1">
      <alignment horizontal="center" vertical="center" wrapText="1"/>
      <protection locked="0"/>
    </xf>
    <xf numFmtId="3" fontId="16" fillId="8" borderId="17" xfId="4" applyNumberFormat="1" applyFont="1" applyFill="1" applyBorder="1" applyAlignment="1" applyProtection="1">
      <alignment horizontal="center" vertical="center" wrapText="1"/>
      <protection locked="0"/>
    </xf>
    <xf numFmtId="3" fontId="13" fillId="8" borderId="17" xfId="4" applyNumberFormat="1" applyFont="1" applyFill="1" applyBorder="1" applyAlignment="1" applyProtection="1">
      <alignment horizontal="center" vertical="center"/>
      <protection locked="0"/>
    </xf>
    <xf numFmtId="3" fontId="13" fillId="2" borderId="11" xfId="4" applyNumberFormat="1" applyFont="1" applyFill="1" applyBorder="1" applyAlignment="1">
      <alignment horizontal="center" vertical="center" wrapText="1"/>
    </xf>
    <xf numFmtId="3" fontId="16" fillId="2" borderId="11" xfId="4" applyNumberFormat="1" applyFont="1" applyFill="1" applyBorder="1" applyAlignment="1" applyProtection="1">
      <alignment horizontal="center" vertical="center" wrapText="1"/>
      <protection locked="0"/>
    </xf>
    <xf numFmtId="3" fontId="16" fillId="2" borderId="11" xfId="4" applyNumberFormat="1" applyFont="1" applyFill="1" applyBorder="1" applyAlignment="1" applyProtection="1">
      <alignment horizontal="center" vertical="center"/>
      <protection locked="0"/>
    </xf>
    <xf numFmtId="3" fontId="16" fillId="2" borderId="7" xfId="4" applyNumberFormat="1" applyFont="1" applyFill="1" applyBorder="1" applyAlignment="1" applyProtection="1">
      <alignment horizontal="center" vertical="center" wrapText="1"/>
      <protection locked="0"/>
    </xf>
    <xf numFmtId="3" fontId="16" fillId="2" borderId="7" xfId="4" applyNumberFormat="1" applyFont="1" applyFill="1" applyBorder="1" applyAlignment="1" applyProtection="1">
      <alignment horizontal="center" vertical="center"/>
      <protection locked="0"/>
    </xf>
    <xf numFmtId="3" fontId="13" fillId="4" borderId="8" xfId="4" applyNumberFormat="1" applyFont="1" applyFill="1" applyBorder="1" applyAlignment="1">
      <alignment horizontal="center" vertical="center" wrapText="1"/>
    </xf>
    <xf numFmtId="3" fontId="16" fillId="0" borderId="17" xfId="0" applyNumberFormat="1" applyFont="1" applyBorder="1" applyAlignment="1" applyProtection="1">
      <alignment horizontal="center" vertical="center"/>
      <protection locked="0"/>
    </xf>
    <xf numFmtId="3" fontId="16" fillId="8" borderId="5" xfId="0" applyNumberFormat="1" applyFont="1" applyFill="1" applyBorder="1" applyAlignment="1" applyProtection="1">
      <alignment horizontal="center" vertical="center"/>
      <protection locked="0"/>
    </xf>
    <xf numFmtId="0" fontId="61" fillId="0" borderId="5" xfId="0" applyFont="1" applyBorder="1" applyAlignment="1">
      <alignment horizontal="center" vertical="center" wrapText="1"/>
    </xf>
    <xf numFmtId="0" fontId="82" fillId="0" borderId="31" xfId="8" applyFont="1" applyFill="1" applyBorder="1" applyAlignment="1">
      <alignment horizontal="center" vertical="center" wrapText="1"/>
    </xf>
    <xf numFmtId="0" fontId="83" fillId="2" borderId="17" xfId="0" applyFont="1" applyFill="1" applyBorder="1" applyAlignment="1">
      <alignment horizontal="center" vertical="center"/>
    </xf>
    <xf numFmtId="0" fontId="82" fillId="0" borderId="32" xfId="8" applyFont="1" applyFill="1" applyBorder="1" applyAlignment="1">
      <alignment horizontal="center" vertical="center" wrapText="1"/>
    </xf>
    <xf numFmtId="0" fontId="83" fillId="2" borderId="11" xfId="0" applyFont="1" applyFill="1" applyBorder="1" applyAlignment="1">
      <alignment horizontal="center" vertical="center"/>
    </xf>
    <xf numFmtId="0" fontId="83" fillId="2" borderId="7" xfId="0" applyFont="1" applyFill="1" applyBorder="1" applyAlignment="1">
      <alignment horizontal="center" vertical="center"/>
    </xf>
    <xf numFmtId="0" fontId="83" fillId="2" borderId="13" xfId="0" applyFont="1" applyFill="1" applyBorder="1" applyAlignment="1">
      <alignment horizontal="center" vertical="center"/>
    </xf>
    <xf numFmtId="0" fontId="82" fillId="0" borderId="33" xfId="8" applyFont="1" applyFill="1" applyBorder="1" applyAlignment="1">
      <alignment horizontal="center" vertical="center" wrapText="1"/>
    </xf>
    <xf numFmtId="0" fontId="83" fillId="2" borderId="12" xfId="0" applyFont="1" applyFill="1" applyBorder="1" applyAlignment="1">
      <alignment horizontal="center" vertical="center"/>
    </xf>
    <xf numFmtId="0" fontId="75" fillId="2" borderId="0" xfId="0" applyFont="1" applyFill="1" applyAlignment="1">
      <alignment horizontal="center" vertical="center"/>
    </xf>
    <xf numFmtId="0" fontId="61" fillId="0" borderId="8" xfId="0" applyFont="1" applyBorder="1" applyAlignment="1">
      <alignment horizontal="center" vertical="center" wrapText="1"/>
    </xf>
    <xf numFmtId="0" fontId="61" fillId="0" borderId="1" xfId="0" applyFont="1" applyBorder="1" applyAlignment="1">
      <alignment horizontal="center" vertical="center"/>
    </xf>
    <xf numFmtId="0" fontId="61" fillId="0" borderId="11" xfId="0" applyFont="1" applyBorder="1" applyAlignment="1">
      <alignment horizontal="center" vertical="center"/>
    </xf>
    <xf numFmtId="0" fontId="61" fillId="0" borderId="13" xfId="0" applyFont="1" applyBorder="1" applyAlignment="1">
      <alignment horizontal="center" vertical="center"/>
    </xf>
    <xf numFmtId="0" fontId="61" fillId="0" borderId="26" xfId="0" applyFont="1" applyBorder="1" applyAlignment="1">
      <alignment horizontal="center" vertical="center"/>
    </xf>
    <xf numFmtId="0" fontId="61" fillId="0" borderId="8" xfId="0" applyFont="1" applyBorder="1" applyAlignment="1">
      <alignment horizontal="center" vertical="center"/>
    </xf>
    <xf numFmtId="0" fontId="61" fillId="0" borderId="14" xfId="0" applyFont="1" applyBorder="1" applyAlignment="1">
      <alignment horizontal="center" vertical="center" wrapText="1"/>
    </xf>
    <xf numFmtId="0" fontId="39" fillId="0" borderId="31" xfId="0" applyFont="1" applyBorder="1" applyAlignment="1">
      <alignment horizontal="center" vertical="center"/>
    </xf>
    <xf numFmtId="0" fontId="39" fillId="0" borderId="34" xfId="0" applyFont="1" applyBorder="1" applyAlignment="1">
      <alignment horizontal="center" vertical="center"/>
    </xf>
    <xf numFmtId="0" fontId="39" fillId="0" borderId="9" xfId="0" applyFont="1" applyBorder="1" applyAlignment="1">
      <alignment horizontal="center" vertical="center"/>
    </xf>
    <xf numFmtId="0" fontId="39" fillId="0" borderId="35" xfId="0" applyFont="1" applyBorder="1" applyAlignment="1">
      <alignment vertical="center" wrapText="1"/>
    </xf>
    <xf numFmtId="0" fontId="39" fillId="0" borderId="36" xfId="0" applyFont="1" applyBorder="1" applyAlignment="1">
      <alignment vertical="center" wrapText="1"/>
    </xf>
    <xf numFmtId="0" fontId="39" fillId="0" borderId="37" xfId="0" applyFont="1" applyBorder="1" applyAlignment="1">
      <alignment vertical="center" wrapText="1"/>
    </xf>
    <xf numFmtId="0" fontId="39" fillId="0" borderId="32" xfId="0" applyFont="1" applyBorder="1" applyAlignment="1">
      <alignment horizontal="center" vertical="center"/>
    </xf>
    <xf numFmtId="0" fontId="39" fillId="0" borderId="33" xfId="0" applyFont="1" applyBorder="1" applyAlignment="1">
      <alignment horizontal="center" vertical="center"/>
    </xf>
    <xf numFmtId="0" fontId="22" fillId="0" borderId="16"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4" xfId="0" applyFont="1" applyBorder="1" applyAlignment="1">
      <alignment horizontal="center" vertical="center" wrapText="1"/>
    </xf>
    <xf numFmtId="0" fontId="22" fillId="2" borderId="0" xfId="0" applyFont="1" applyFill="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50" fillId="2" borderId="4" xfId="0" applyFont="1" applyFill="1" applyBorder="1" applyAlignment="1">
      <alignment horizontal="right" vertical="center"/>
    </xf>
    <xf numFmtId="0" fontId="7" fillId="2" borderId="5"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5" xfId="0" applyFont="1" applyFill="1" applyBorder="1" applyAlignment="1">
      <alignment horizontal="center" textRotation="90" wrapText="1"/>
    </xf>
    <xf numFmtId="0" fontId="7" fillId="2" borderId="7" xfId="0" applyFont="1" applyFill="1" applyBorder="1" applyAlignment="1">
      <alignment horizontal="center" textRotation="90" wrapText="1"/>
    </xf>
    <xf numFmtId="0" fontId="7" fillId="2" borderId="9" xfId="0" applyFont="1" applyFill="1" applyBorder="1" applyAlignment="1">
      <alignment horizontal="center" textRotation="90" wrapText="1"/>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4" fillId="2" borderId="8" xfId="0" applyFont="1" applyFill="1" applyBorder="1" applyAlignment="1">
      <alignment horizontal="center" textRotation="90" wrapText="1"/>
    </xf>
    <xf numFmtId="0" fontId="14" fillId="2" borderId="5" xfId="0" applyFont="1" applyFill="1" applyBorder="1" applyAlignment="1">
      <alignment horizontal="center" textRotation="90" wrapText="1"/>
    </xf>
    <xf numFmtId="0" fontId="14" fillId="2" borderId="9" xfId="0" applyFont="1" applyFill="1" applyBorder="1" applyAlignment="1">
      <alignment horizontal="center" textRotation="90" wrapText="1"/>
    </xf>
    <xf numFmtId="0" fontId="15" fillId="2" borderId="2"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53" fillId="0" borderId="2" xfId="0" applyFont="1" applyBorder="1" applyAlignment="1">
      <alignment horizontal="center" vertical="center"/>
    </xf>
    <xf numFmtId="0" fontId="53" fillId="0" borderId="6" xfId="0" applyFont="1" applyBorder="1" applyAlignment="1">
      <alignment horizontal="center" vertical="center"/>
    </xf>
    <xf numFmtId="0" fontId="53" fillId="0" borderId="3" xfId="0" applyFont="1" applyBorder="1" applyAlignment="1">
      <alignment horizontal="center" vertical="center"/>
    </xf>
    <xf numFmtId="0" fontId="22" fillId="0" borderId="0" xfId="0" applyFont="1" applyAlignment="1">
      <alignment horizontal="center"/>
    </xf>
    <xf numFmtId="0" fontId="50" fillId="0" borderId="4" xfId="0" applyFont="1" applyBorder="1" applyAlignment="1">
      <alignment horizontal="right" vertical="center"/>
    </xf>
    <xf numFmtId="0" fontId="23" fillId="0" borderId="5"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9" xfId="0" applyFont="1" applyBorder="1" applyAlignment="1">
      <alignment horizontal="center" vertical="center" wrapText="1"/>
    </xf>
    <xf numFmtId="0" fontId="21" fillId="0" borderId="5" xfId="0" applyFont="1" applyBorder="1" applyAlignment="1">
      <alignment horizontal="center" textRotation="90" wrapText="1"/>
    </xf>
    <xf numFmtId="0" fontId="21" fillId="0" borderId="9" xfId="0" applyFont="1" applyBorder="1" applyAlignment="1">
      <alignment horizontal="center" textRotation="90" wrapText="1"/>
    </xf>
    <xf numFmtId="0" fontId="23" fillId="0" borderId="8" xfId="0" applyFont="1" applyBorder="1" applyAlignment="1">
      <alignment horizontal="center" vertical="center" wrapText="1"/>
    </xf>
    <xf numFmtId="0" fontId="24" fillId="0" borderId="16"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14"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5" xfId="0" applyFont="1" applyBorder="1" applyAlignment="1">
      <alignment horizontal="center" textRotation="90" wrapText="1"/>
    </xf>
    <xf numFmtId="0" fontId="23" fillId="0" borderId="7" xfId="0" applyFont="1" applyBorder="1" applyAlignment="1">
      <alignment horizontal="center" textRotation="90" wrapText="1"/>
    </xf>
    <xf numFmtId="0" fontId="23" fillId="0" borderId="9" xfId="0" applyFont="1" applyBorder="1" applyAlignment="1">
      <alignment horizontal="center" textRotation="90" wrapText="1"/>
    </xf>
    <xf numFmtId="0" fontId="23" fillId="0" borderId="2" xfId="0" applyFont="1" applyBorder="1" applyAlignment="1">
      <alignment horizontal="center" vertical="center"/>
    </xf>
    <xf numFmtId="0" fontId="23" fillId="0" borderId="6" xfId="0" applyFont="1" applyBorder="1" applyAlignment="1">
      <alignment horizontal="center" vertical="center"/>
    </xf>
    <xf numFmtId="0" fontId="23" fillId="0" borderId="3" xfId="0" applyFont="1" applyBorder="1" applyAlignment="1">
      <alignment horizontal="center" vertical="center"/>
    </xf>
    <xf numFmtId="0" fontId="21" fillId="2" borderId="5" xfId="0" applyFont="1" applyFill="1" applyBorder="1" applyAlignment="1">
      <alignment horizontal="center" textRotation="90" wrapText="1"/>
    </xf>
    <xf numFmtId="0" fontId="21" fillId="2" borderId="9" xfId="0" applyFont="1" applyFill="1" applyBorder="1" applyAlignment="1">
      <alignment horizontal="center" textRotation="90" wrapText="1"/>
    </xf>
    <xf numFmtId="0" fontId="9" fillId="2" borderId="4" xfId="0" applyFont="1" applyFill="1" applyBorder="1" applyAlignment="1">
      <alignment horizontal="right"/>
    </xf>
    <xf numFmtId="0" fontId="24" fillId="2" borderId="6" xfId="0" applyFont="1" applyFill="1" applyBorder="1" applyAlignment="1">
      <alignment horizontal="center" vertical="center"/>
    </xf>
    <xf numFmtId="0" fontId="24" fillId="2" borderId="3" xfId="0" applyFont="1" applyFill="1" applyBorder="1" applyAlignment="1">
      <alignment horizontal="center" vertical="center"/>
    </xf>
    <xf numFmtId="0" fontId="53" fillId="2" borderId="0" xfId="0" applyFont="1" applyFill="1" applyAlignment="1">
      <alignment horizontal="center" vertical="center"/>
    </xf>
    <xf numFmtId="0" fontId="53" fillId="2" borderId="1" xfId="0" applyFont="1" applyFill="1" applyBorder="1" applyAlignment="1">
      <alignment horizontal="center" vertical="center"/>
    </xf>
    <xf numFmtId="0" fontId="23" fillId="2" borderId="5" xfId="0" applyFont="1" applyFill="1" applyBorder="1" applyAlignment="1">
      <alignment horizontal="center" textRotation="90" wrapText="1"/>
    </xf>
    <xf numFmtId="0" fontId="23" fillId="2" borderId="7" xfId="0" applyFont="1" applyFill="1" applyBorder="1" applyAlignment="1">
      <alignment horizontal="center" textRotation="90" wrapText="1"/>
    </xf>
    <xf numFmtId="0" fontId="23" fillId="2" borderId="9" xfId="0" applyFont="1" applyFill="1" applyBorder="1" applyAlignment="1">
      <alignment horizontal="center" textRotation="90" wrapText="1"/>
    </xf>
    <xf numFmtId="0" fontId="23" fillId="2" borderId="2"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8" xfId="0" applyFont="1" applyFill="1" applyBorder="1" applyAlignment="1">
      <alignment horizontal="center" vertical="center"/>
    </xf>
    <xf numFmtId="0" fontId="21" fillId="2" borderId="8" xfId="0" applyFont="1" applyFill="1" applyBorder="1" applyAlignment="1">
      <alignment horizontal="center" textRotation="90" wrapText="1"/>
    </xf>
    <xf numFmtId="0" fontId="53" fillId="2" borderId="2" xfId="0" applyFont="1" applyFill="1" applyBorder="1" applyAlignment="1">
      <alignment horizontal="center" vertical="center"/>
    </xf>
    <xf numFmtId="0" fontId="53" fillId="2" borderId="3" xfId="0" applyFont="1" applyFill="1" applyBorder="1" applyAlignment="1">
      <alignment horizontal="center" vertical="center"/>
    </xf>
    <xf numFmtId="0" fontId="22" fillId="2" borderId="2"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14" fillId="2" borderId="4" xfId="0" applyFont="1" applyFill="1" applyBorder="1" applyAlignment="1">
      <alignment horizontal="left"/>
    </xf>
    <xf numFmtId="0" fontId="13" fillId="2" borderId="5"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7" fillId="2" borderId="8" xfId="0" applyFont="1" applyFill="1" applyBorder="1" applyAlignment="1">
      <alignment horizontal="center" vertical="center"/>
    </xf>
    <xf numFmtId="0" fontId="21" fillId="2" borderId="16" xfId="0" applyFont="1" applyFill="1" applyBorder="1" applyAlignment="1">
      <alignment horizontal="center" textRotation="90" wrapText="1"/>
    </xf>
    <xf numFmtId="0" fontId="21" fillId="2" borderId="18" xfId="0" applyFont="1" applyFill="1" applyBorder="1" applyAlignment="1">
      <alignment horizontal="center" textRotation="90" wrapText="1"/>
    </xf>
    <xf numFmtId="0" fontId="22" fillId="2" borderId="0" xfId="0" applyFont="1" applyFill="1" applyAlignment="1">
      <alignment horizontal="center" wrapText="1"/>
    </xf>
    <xf numFmtId="0" fontId="55" fillId="2" borderId="4" xfId="0" applyFont="1" applyFill="1" applyBorder="1" applyAlignment="1">
      <alignment horizontal="center" vertical="center"/>
    </xf>
    <xf numFmtId="0" fontId="12" fillId="2" borderId="8" xfId="0" applyFont="1" applyFill="1" applyBorder="1" applyAlignment="1">
      <alignment horizontal="center" vertical="center" wrapText="1"/>
    </xf>
    <xf numFmtId="0" fontId="12" fillId="2" borderId="8" xfId="0" applyFont="1" applyFill="1" applyBorder="1" applyAlignment="1">
      <alignment horizontal="center" vertical="center"/>
    </xf>
    <xf numFmtId="0" fontId="12" fillId="2" borderId="5" xfId="0" applyFont="1" applyFill="1" applyBorder="1" applyAlignment="1">
      <alignment horizontal="center" vertical="center" wrapText="1"/>
    </xf>
    <xf numFmtId="0" fontId="12" fillId="2" borderId="9" xfId="0" applyFont="1" applyFill="1" applyBorder="1" applyAlignment="1">
      <alignment horizontal="center" vertical="center" wrapText="1"/>
    </xf>
    <xf numFmtId="2" fontId="13" fillId="2" borderId="5" xfId="0" applyNumberFormat="1" applyFont="1" applyFill="1" applyBorder="1" applyAlignment="1">
      <alignment horizontal="center" vertical="center" wrapText="1"/>
    </xf>
    <xf numFmtId="2" fontId="16" fillId="2" borderId="9" xfId="0" applyNumberFormat="1" applyFont="1" applyFill="1" applyBorder="1" applyAlignment="1">
      <alignment horizontal="center" vertical="center"/>
    </xf>
    <xf numFmtId="0" fontId="13" fillId="2" borderId="5" xfId="0" applyFont="1" applyFill="1" applyBorder="1" applyAlignment="1">
      <alignment horizontal="center" textRotation="90" wrapText="1"/>
    </xf>
    <xf numFmtId="0" fontId="13" fillId="2" borderId="9" xfId="0" applyFont="1" applyFill="1" applyBorder="1" applyAlignment="1">
      <alignment horizontal="center" textRotation="90" wrapText="1"/>
    </xf>
    <xf numFmtId="0" fontId="12" fillId="2" borderId="2"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3" xfId="0" applyFont="1" applyFill="1" applyBorder="1" applyAlignment="1">
      <alignment horizontal="center" vertical="center"/>
    </xf>
    <xf numFmtId="0" fontId="56" fillId="2" borderId="4" xfId="0" applyFont="1" applyFill="1" applyBorder="1" applyAlignment="1">
      <alignment horizontal="center" vertical="center"/>
    </xf>
    <xf numFmtId="0" fontId="12" fillId="2" borderId="8" xfId="3" applyFont="1" applyFill="1" applyBorder="1" applyAlignment="1">
      <alignment horizontal="center" vertical="center" wrapText="1"/>
    </xf>
    <xf numFmtId="0" fontId="22" fillId="2" borderId="2" xfId="3" applyFont="1" applyFill="1" applyBorder="1" applyAlignment="1">
      <alignment horizontal="center" vertical="center"/>
    </xf>
    <xf numFmtId="0" fontId="22" fillId="2" borderId="3" xfId="3" applyFont="1" applyFill="1" applyBorder="1" applyAlignment="1">
      <alignment horizontal="center" vertical="center"/>
    </xf>
    <xf numFmtId="0" fontId="58" fillId="2" borderId="4" xfId="3" applyFont="1" applyFill="1" applyBorder="1" applyAlignment="1">
      <alignment horizontal="center" vertical="center"/>
    </xf>
    <xf numFmtId="0" fontId="22" fillId="2" borderId="0" xfId="3" applyFont="1" applyFill="1" applyAlignment="1">
      <alignment horizontal="center" vertical="center" wrapText="1"/>
    </xf>
    <xf numFmtId="0" fontId="11" fillId="2" borderId="5" xfId="3" applyFont="1" applyFill="1" applyBorder="1" applyAlignment="1">
      <alignment horizontal="center" vertical="center" wrapText="1"/>
    </xf>
    <xf numFmtId="0" fontId="11" fillId="2" borderId="9"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12" fillId="2" borderId="9" xfId="3" applyFont="1" applyFill="1" applyBorder="1" applyAlignment="1">
      <alignment horizontal="center" vertical="center" wrapText="1"/>
    </xf>
    <xf numFmtId="0" fontId="13" fillId="2" borderId="5" xfId="3" applyFont="1" applyFill="1" applyBorder="1" applyAlignment="1">
      <alignment horizontal="center" textRotation="90" wrapText="1"/>
    </xf>
    <xf numFmtId="0" fontId="13" fillId="2" borderId="9" xfId="3" applyFont="1" applyFill="1" applyBorder="1" applyAlignment="1">
      <alignment horizontal="center" textRotation="90" wrapText="1"/>
    </xf>
    <xf numFmtId="0" fontId="12" fillId="2" borderId="2" xfId="3" applyFont="1" applyFill="1" applyBorder="1" applyAlignment="1">
      <alignment horizontal="center" vertical="center"/>
    </xf>
    <xf numFmtId="0" fontId="12" fillId="2" borderId="6" xfId="3" applyFont="1" applyFill="1" applyBorder="1" applyAlignment="1">
      <alignment horizontal="center" vertical="center"/>
    </xf>
    <xf numFmtId="0" fontId="12" fillId="2" borderId="16" xfId="3" applyFont="1" applyFill="1" applyBorder="1" applyAlignment="1">
      <alignment horizontal="center" vertical="center" wrapText="1"/>
    </xf>
    <xf numFmtId="0" fontId="12" fillId="2" borderId="15" xfId="3" applyFont="1" applyFill="1" applyBorder="1" applyAlignment="1">
      <alignment horizontal="center" vertical="center" wrapText="1"/>
    </xf>
    <xf numFmtId="0" fontId="3" fillId="2" borderId="0" xfId="0" applyFont="1" applyFill="1" applyAlignment="1">
      <alignment horizontal="center" vertical="center" wrapText="1"/>
    </xf>
    <xf numFmtId="167" fontId="21" fillId="2" borderId="0" xfId="0" applyNumberFormat="1" applyFont="1" applyFill="1" applyAlignment="1">
      <alignment horizontal="left" vertical="center" wrapText="1"/>
    </xf>
    <xf numFmtId="167" fontId="21" fillId="2" borderId="1" xfId="0" applyNumberFormat="1" applyFont="1" applyFill="1" applyBorder="1" applyAlignment="1">
      <alignment horizontal="left" vertical="center" wrapText="1"/>
    </xf>
    <xf numFmtId="3" fontId="3" fillId="2" borderId="18" xfId="0" applyNumberFormat="1" applyFont="1" applyFill="1" applyBorder="1" applyAlignment="1" applyProtection="1">
      <alignment horizontal="center" vertical="center" wrapText="1"/>
      <protection locked="0"/>
    </xf>
    <xf numFmtId="3" fontId="3" fillId="2" borderId="4" xfId="0" applyNumberFormat="1" applyFont="1" applyFill="1" applyBorder="1" applyAlignment="1" applyProtection="1">
      <alignment horizontal="center" vertical="center" wrapText="1"/>
      <protection locked="0"/>
    </xf>
    <xf numFmtId="3" fontId="3" fillId="2" borderId="26" xfId="0" applyNumberFormat="1" applyFont="1" applyFill="1" applyBorder="1" applyAlignment="1" applyProtection="1">
      <alignment horizontal="center" vertical="center" wrapText="1"/>
      <protection locked="0"/>
    </xf>
    <xf numFmtId="0" fontId="21" fillId="2" borderId="0" xfId="0" applyFont="1" applyFill="1" applyAlignment="1">
      <alignment horizontal="center" vertical="center" wrapText="1"/>
    </xf>
    <xf numFmtId="0" fontId="22" fillId="2" borderId="8" xfId="0" applyFont="1" applyFill="1" applyBorder="1" applyAlignment="1">
      <alignment horizontal="center" vertical="center"/>
    </xf>
    <xf numFmtId="0" fontId="5" fillId="2" borderId="0" xfId="0" applyFont="1" applyFill="1" applyAlignment="1">
      <alignment horizontal="center" vertical="center"/>
    </xf>
    <xf numFmtId="0" fontId="57" fillId="2" borderId="6" xfId="0" applyFont="1" applyFill="1" applyBorder="1" applyAlignment="1">
      <alignment horizontal="right" vertical="center"/>
    </xf>
    <xf numFmtId="0" fontId="21" fillId="2" borderId="7" xfId="0" applyFont="1" applyFill="1" applyBorder="1" applyAlignment="1">
      <alignment horizontal="center" textRotation="90" wrapText="1"/>
    </xf>
    <xf numFmtId="0" fontId="13" fillId="2" borderId="9" xfId="0" applyFont="1" applyFill="1" applyBorder="1" applyAlignment="1">
      <alignment horizontal="center" vertical="center" wrapText="1"/>
    </xf>
    <xf numFmtId="0" fontId="13" fillId="2" borderId="7" xfId="0" applyFont="1" applyFill="1" applyBorder="1" applyAlignment="1">
      <alignment horizontal="center" textRotation="90" wrapText="1"/>
    </xf>
    <xf numFmtId="0" fontId="13" fillId="2" borderId="2"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23" fillId="2" borderId="8" xfId="0" applyFont="1" applyFill="1" applyBorder="1" applyAlignment="1">
      <alignment horizontal="center" textRotation="90" wrapText="1"/>
    </xf>
    <xf numFmtId="0" fontId="24" fillId="2" borderId="8" xfId="0" applyFont="1" applyFill="1" applyBorder="1" applyAlignment="1">
      <alignment horizontal="center" vertical="center" wrapText="1"/>
    </xf>
    <xf numFmtId="0" fontId="13" fillId="2" borderId="8" xfId="0" applyFont="1" applyFill="1" applyBorder="1" applyAlignment="1">
      <alignment horizontal="center" vertical="center"/>
    </xf>
    <xf numFmtId="0" fontId="11" fillId="2" borderId="8" xfId="0" applyFont="1" applyFill="1" applyBorder="1" applyAlignment="1">
      <alignment horizontal="center" vertical="center"/>
    </xf>
    <xf numFmtId="0" fontId="11" fillId="2" borderId="5"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5" xfId="0" applyFont="1" applyFill="1" applyBorder="1" applyAlignment="1">
      <alignment horizontal="center" textRotation="90" wrapText="1"/>
    </xf>
    <xf numFmtId="0" fontId="12" fillId="2" borderId="7" xfId="0" applyFont="1" applyFill="1" applyBorder="1" applyAlignment="1">
      <alignment horizontal="center" textRotation="90" wrapText="1"/>
    </xf>
    <xf numFmtId="0" fontId="11" fillId="2" borderId="2"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58" fillId="2" borderId="4" xfId="0" applyFont="1" applyFill="1" applyBorder="1" applyAlignment="1">
      <alignment horizontal="right" vertical="center"/>
    </xf>
    <xf numFmtId="0" fontId="22" fillId="0" borderId="0" xfId="0" applyFont="1" applyAlignment="1">
      <alignment horizontal="center" vertical="center"/>
    </xf>
    <xf numFmtId="0" fontId="9" fillId="0" borderId="8" xfId="0" applyFont="1" applyBorder="1" applyAlignment="1">
      <alignment horizontal="center" vertical="center" wrapText="1"/>
    </xf>
    <xf numFmtId="0" fontId="14" fillId="0" borderId="8" xfId="0" applyFont="1" applyBorder="1" applyAlignment="1">
      <alignment horizontal="center" textRotation="90" wrapText="1"/>
    </xf>
    <xf numFmtId="0" fontId="22" fillId="0" borderId="8" xfId="0" applyFont="1" applyBorder="1" applyAlignment="1">
      <alignment horizontal="center" vertical="center"/>
    </xf>
    <xf numFmtId="0" fontId="14" fillId="0" borderId="4" xfId="0" applyFont="1" applyBorder="1" applyAlignment="1">
      <alignment horizontal="left"/>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9" xfId="0" applyFont="1" applyBorder="1" applyAlignment="1">
      <alignment horizontal="center" vertical="center" wrapText="1"/>
    </xf>
    <xf numFmtId="0" fontId="13" fillId="0" borderId="5" xfId="0" applyFont="1" applyBorder="1" applyAlignment="1">
      <alignment horizontal="center" textRotation="90" wrapText="1"/>
    </xf>
    <xf numFmtId="0" fontId="13" fillId="0" borderId="7" xfId="0" applyFont="1" applyBorder="1" applyAlignment="1">
      <alignment horizontal="center" textRotation="90" wrapText="1"/>
    </xf>
    <xf numFmtId="0" fontId="13" fillId="0" borderId="9" xfId="0" applyFont="1" applyBorder="1" applyAlignment="1">
      <alignment horizontal="center" textRotation="90" wrapText="1"/>
    </xf>
    <xf numFmtId="0" fontId="13" fillId="0" borderId="2" xfId="0" applyFont="1" applyBorder="1" applyAlignment="1">
      <alignment horizontal="center" vertical="center"/>
    </xf>
    <xf numFmtId="0" fontId="0" fillId="0" borderId="6" xfId="0" applyBorder="1"/>
    <xf numFmtId="0" fontId="0" fillId="0" borderId="3" xfId="0" applyBorder="1"/>
    <xf numFmtId="0" fontId="13" fillId="0" borderId="6" xfId="0" applyFont="1" applyBorder="1" applyAlignment="1">
      <alignment horizontal="center" vertical="center"/>
    </xf>
    <xf numFmtId="0" fontId="14" fillId="0" borderId="5" xfId="0" applyFont="1" applyBorder="1" applyAlignment="1">
      <alignment horizontal="center" textRotation="90" wrapText="1"/>
    </xf>
    <xf numFmtId="0" fontId="14" fillId="0" borderId="9" xfId="0" applyFont="1" applyBorder="1" applyAlignment="1">
      <alignment horizontal="center" textRotation="90" wrapText="1"/>
    </xf>
    <xf numFmtId="0" fontId="58" fillId="0" borderId="6" xfId="0" applyFont="1" applyBorder="1" applyAlignment="1">
      <alignment horizontal="center" vertical="center"/>
    </xf>
    <xf numFmtId="0" fontId="13" fillId="0" borderId="8" xfId="0" applyFont="1" applyBorder="1" applyAlignment="1">
      <alignment horizontal="center" vertical="center" wrapText="1"/>
    </xf>
    <xf numFmtId="0" fontId="57" fillId="0" borderId="6" xfId="0" applyFont="1" applyBorder="1" applyAlignment="1">
      <alignment horizontal="center" vertical="center" wrapText="1"/>
    </xf>
    <xf numFmtId="0" fontId="22" fillId="0" borderId="1" xfId="0" applyFont="1" applyBorder="1" applyAlignment="1">
      <alignment horizontal="center" vertical="center"/>
    </xf>
    <xf numFmtId="0" fontId="30" fillId="2" borderId="6" xfId="0" applyFont="1" applyFill="1" applyBorder="1" applyAlignment="1">
      <alignment horizontal="center" vertical="center"/>
    </xf>
    <xf numFmtId="0" fontId="30" fillId="2" borderId="3"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3" xfId="0" applyFont="1" applyFill="1" applyBorder="1" applyAlignment="1">
      <alignment horizontal="center" vertical="center"/>
    </xf>
    <xf numFmtId="0" fontId="14" fillId="2" borderId="16" xfId="0" applyFont="1" applyFill="1" applyBorder="1" applyAlignment="1">
      <alignment horizontal="center" textRotation="90" wrapText="1"/>
    </xf>
    <xf numFmtId="0" fontId="14" fillId="2" borderId="18" xfId="0" applyFont="1" applyFill="1" applyBorder="1" applyAlignment="1">
      <alignment horizontal="center" textRotation="90" wrapText="1"/>
    </xf>
    <xf numFmtId="0" fontId="55" fillId="0" borderId="4" xfId="0" applyFont="1" applyBorder="1" applyAlignment="1">
      <alignment horizontal="right" vertical="center"/>
    </xf>
    <xf numFmtId="0" fontId="60" fillId="0" borderId="4" xfId="0" applyFont="1" applyBorder="1" applyAlignment="1">
      <alignment horizontal="right" vertical="center"/>
    </xf>
    <xf numFmtId="0" fontId="5" fillId="2" borderId="5" xfId="0" applyFont="1" applyFill="1" applyBorder="1" applyAlignment="1">
      <alignment horizontal="center" vertical="center"/>
    </xf>
    <xf numFmtId="0" fontId="12" fillId="2" borderId="7" xfId="0" applyFont="1" applyFill="1" applyBorder="1" applyAlignment="1">
      <alignment horizontal="center" vertical="center"/>
    </xf>
    <xf numFmtId="0" fontId="22" fillId="0" borderId="0" xfId="0" applyFont="1" applyAlignment="1">
      <alignment horizontal="center" wrapText="1"/>
    </xf>
    <xf numFmtId="0" fontId="22" fillId="2" borderId="0" xfId="0" applyFont="1" applyFill="1" applyAlignment="1">
      <alignment horizontal="center" vertical="center" wrapText="1"/>
    </xf>
    <xf numFmtId="0" fontId="22" fillId="2" borderId="1"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8" xfId="0" applyFont="1" applyFill="1" applyBorder="1" applyAlignment="1">
      <alignment horizontal="center" textRotation="90" wrapText="1"/>
    </xf>
    <xf numFmtId="0" fontId="53" fillId="2" borderId="8" xfId="0" applyFont="1" applyFill="1" applyBorder="1" applyAlignment="1">
      <alignment horizontal="center" vertical="center" wrapText="1"/>
    </xf>
    <xf numFmtId="0" fontId="57" fillId="2" borderId="4" xfId="0" applyFont="1" applyFill="1" applyBorder="1" applyAlignment="1">
      <alignment horizontal="center" vertical="center"/>
    </xf>
    <xf numFmtId="0" fontId="32" fillId="2" borderId="5" xfId="0" applyFont="1" applyFill="1" applyBorder="1" applyAlignment="1">
      <alignment horizontal="center" textRotation="90" wrapText="1"/>
    </xf>
    <xf numFmtId="0" fontId="32" fillId="2" borderId="9" xfId="0" applyFont="1" applyFill="1" applyBorder="1" applyAlignment="1">
      <alignment horizontal="center" textRotation="90" wrapText="1"/>
    </xf>
    <xf numFmtId="0" fontId="12" fillId="2" borderId="16" xfId="0" applyFont="1" applyFill="1" applyBorder="1" applyAlignment="1">
      <alignment horizontal="center" vertical="center"/>
    </xf>
    <xf numFmtId="0" fontId="12" fillId="2" borderId="15" xfId="0" applyFont="1" applyFill="1" applyBorder="1" applyAlignment="1">
      <alignment horizontal="center" vertical="center"/>
    </xf>
    <xf numFmtId="0" fontId="12" fillId="2" borderId="16"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58" fillId="2" borderId="4" xfId="0" applyFont="1" applyFill="1" applyBorder="1" applyAlignment="1">
      <alignment horizontal="center" vertical="center"/>
    </xf>
    <xf numFmtId="0" fontId="12" fillId="2" borderId="3" xfId="0" applyFont="1" applyFill="1" applyBorder="1" applyAlignment="1">
      <alignment horizontal="center" vertical="center" wrapText="1"/>
    </xf>
    <xf numFmtId="0" fontId="53" fillId="2" borderId="6" xfId="0" applyFont="1" applyFill="1" applyBorder="1" applyAlignment="1">
      <alignment horizontal="center" vertical="center"/>
    </xf>
    <xf numFmtId="1" fontId="13" fillId="2" borderId="5" xfId="0" applyNumberFormat="1" applyFont="1" applyFill="1" applyBorder="1" applyAlignment="1">
      <alignment horizontal="center" textRotation="90" wrapText="1"/>
    </xf>
    <xf numFmtId="1" fontId="13" fillId="2" borderId="7" xfId="0" applyNumberFormat="1" applyFont="1" applyFill="1" applyBorder="1" applyAlignment="1">
      <alignment horizontal="center" textRotation="90" wrapText="1"/>
    </xf>
    <xf numFmtId="1" fontId="13" fillId="2" borderId="9" xfId="0" applyNumberFormat="1" applyFont="1" applyFill="1" applyBorder="1" applyAlignment="1">
      <alignment horizontal="center" textRotation="90" wrapText="1"/>
    </xf>
    <xf numFmtId="0" fontId="23" fillId="2" borderId="2" xfId="0" applyFont="1" applyFill="1" applyBorder="1" applyAlignment="1">
      <alignment horizontal="center" vertical="center" wrapText="1"/>
    </xf>
    <xf numFmtId="0" fontId="23" fillId="2" borderId="6"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57" fillId="2" borderId="4" xfId="0" applyFont="1" applyFill="1" applyBorder="1" applyAlignment="1">
      <alignment horizontal="right" vertical="center"/>
    </xf>
    <xf numFmtId="0" fontId="5" fillId="2" borderId="0" xfId="0" applyFont="1" applyFill="1" applyAlignment="1" applyProtection="1">
      <alignment horizontal="center" vertical="center"/>
      <protection locked="0"/>
    </xf>
    <xf numFmtId="0" fontId="15" fillId="2" borderId="2"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3" xfId="0" applyFont="1" applyFill="1" applyBorder="1" applyAlignment="1">
      <alignment horizontal="center" vertical="center"/>
    </xf>
    <xf numFmtId="0" fontId="55" fillId="2" borderId="4" xfId="0" applyFont="1" applyFill="1" applyBorder="1" applyAlignment="1">
      <alignment horizontal="right" vertical="center"/>
    </xf>
    <xf numFmtId="0" fontId="33" fillId="2" borderId="2" xfId="0" applyFont="1" applyFill="1" applyBorder="1" applyAlignment="1">
      <alignment horizontal="center" vertical="center"/>
    </xf>
    <xf numFmtId="0" fontId="33" fillId="2" borderId="6" xfId="0" applyFont="1" applyFill="1" applyBorder="1" applyAlignment="1">
      <alignment horizontal="center" vertical="center"/>
    </xf>
    <xf numFmtId="0" fontId="33" fillId="2" borderId="3" xfId="0" applyFont="1" applyFill="1" applyBorder="1" applyAlignment="1">
      <alignment horizontal="center" vertical="center"/>
    </xf>
    <xf numFmtId="0" fontId="61" fillId="2" borderId="0" xfId="0" applyFont="1" applyFill="1" applyAlignment="1">
      <alignment horizontal="center" vertical="center"/>
    </xf>
    <xf numFmtId="0" fontId="54" fillId="2" borderId="6" xfId="0" applyFont="1" applyFill="1" applyBorder="1" applyAlignment="1">
      <alignment horizontal="center" vertical="center"/>
    </xf>
    <xf numFmtId="0" fontId="54" fillId="2" borderId="3" xfId="0" applyFont="1" applyFill="1" applyBorder="1" applyAlignment="1">
      <alignment horizontal="center" vertical="center"/>
    </xf>
    <xf numFmtId="0" fontId="12" fillId="2" borderId="14" xfId="0" applyFont="1" applyFill="1" applyBorder="1" applyAlignment="1">
      <alignment horizontal="center" vertical="center"/>
    </xf>
    <xf numFmtId="0" fontId="8" fillId="0" borderId="0" xfId="0" applyFont="1" applyAlignment="1">
      <alignment horizontal="center" vertical="center"/>
    </xf>
    <xf numFmtId="0" fontId="16" fillId="2" borderId="8" xfId="0" applyFont="1" applyFill="1" applyBorder="1" applyAlignment="1">
      <alignment horizontal="center" textRotation="90" wrapText="1"/>
    </xf>
    <xf numFmtId="0" fontId="15" fillId="2" borderId="18"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26"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53" fillId="2" borderId="8" xfId="0" applyFont="1" applyFill="1" applyBorder="1" applyAlignment="1">
      <alignment horizontal="center" vertical="center"/>
    </xf>
    <xf numFmtId="0" fontId="9" fillId="2" borderId="4" xfId="0" applyFont="1" applyFill="1" applyBorder="1" applyAlignment="1">
      <alignment horizontal="center"/>
    </xf>
    <xf numFmtId="0" fontId="11" fillId="2" borderId="16"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6" fillId="2" borderId="5" xfId="0" applyFont="1" applyFill="1" applyBorder="1" applyAlignment="1">
      <alignment horizontal="center" textRotation="90" wrapText="1"/>
    </xf>
    <xf numFmtId="0" fontId="16" fillId="2" borderId="7" xfId="0" applyFont="1" applyFill="1" applyBorder="1" applyAlignment="1">
      <alignment horizontal="center" textRotation="90" wrapText="1"/>
    </xf>
    <xf numFmtId="0" fontId="33" fillId="2" borderId="8" xfId="0" applyFont="1" applyFill="1" applyBorder="1" applyAlignment="1">
      <alignment horizontal="center" vertical="center" wrapText="1"/>
    </xf>
    <xf numFmtId="0" fontId="13" fillId="2" borderId="8" xfId="0" applyFont="1" applyFill="1" applyBorder="1" applyAlignment="1">
      <alignment horizontal="center" textRotation="90" wrapText="1"/>
    </xf>
    <xf numFmtId="0" fontId="20" fillId="2" borderId="3" xfId="0" applyFont="1" applyFill="1" applyBorder="1" applyAlignment="1">
      <alignment horizontal="center" vertical="center"/>
    </xf>
    <xf numFmtId="0" fontId="13" fillId="2" borderId="23" xfId="0" applyFont="1" applyFill="1" applyBorder="1" applyAlignment="1">
      <alignment horizontal="center" textRotation="90" wrapText="1"/>
    </xf>
    <xf numFmtId="0" fontId="13" fillId="2" borderId="2"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3" xfId="0" applyFont="1" applyFill="1" applyBorder="1" applyAlignment="1">
      <alignment horizontal="center" vertical="center"/>
    </xf>
    <xf numFmtId="0" fontId="33" fillId="2" borderId="2" xfId="0" applyFont="1" applyFill="1" applyBorder="1" applyAlignment="1">
      <alignment horizontal="center" vertical="center" wrapText="1"/>
    </xf>
    <xf numFmtId="0" fontId="33" fillId="2" borderId="6"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0" fillId="0" borderId="5" xfId="0" applyBorder="1" applyAlignment="1">
      <alignment horizontal="center" vertical="center"/>
    </xf>
    <xf numFmtId="0" fontId="3" fillId="0" borderId="10" xfId="0" applyFont="1" applyBorder="1" applyAlignment="1">
      <alignment horizontal="center" vertical="center"/>
    </xf>
    <xf numFmtId="0" fontId="16" fillId="0" borderId="5" xfId="0" applyFont="1" applyBorder="1" applyAlignment="1">
      <alignment horizontal="center" vertical="center"/>
    </xf>
    <xf numFmtId="0" fontId="16" fillId="0" borderId="10" xfId="0" applyFont="1" applyBorder="1" applyAlignment="1">
      <alignment horizontal="center" vertical="center"/>
    </xf>
    <xf numFmtId="0" fontId="11" fillId="0" borderId="8" xfId="0" applyFont="1" applyBorder="1" applyAlignment="1">
      <alignment horizontal="center" vertical="center" wrapText="1"/>
    </xf>
    <xf numFmtId="0" fontId="11" fillId="0" borderId="8" xfId="0" applyFont="1" applyBorder="1" applyAlignment="1">
      <alignment horizontal="center" vertical="center"/>
    </xf>
    <xf numFmtId="0" fontId="0" fillId="0" borderId="13" xfId="0" applyBorder="1" applyAlignment="1">
      <alignment horizontal="center" vertical="center"/>
    </xf>
    <xf numFmtId="0" fontId="3" fillId="0" borderId="7" xfId="0" applyFont="1" applyBorder="1" applyAlignment="1">
      <alignment horizontal="center" vertical="center"/>
    </xf>
    <xf numFmtId="0" fontId="16" fillId="0" borderId="13" xfId="0" applyFont="1" applyBorder="1" applyAlignment="1">
      <alignment horizontal="center" vertical="center"/>
    </xf>
    <xf numFmtId="0" fontId="16" fillId="0" borderId="7" xfId="0" applyFont="1" applyBorder="1" applyAlignment="1">
      <alignment horizontal="center" vertical="center"/>
    </xf>
    <xf numFmtId="0" fontId="17" fillId="0" borderId="2" xfId="0" applyFont="1" applyBorder="1" applyAlignment="1">
      <alignment horizontal="center" vertical="center"/>
    </xf>
    <xf numFmtId="0" fontId="17" fillId="0" borderId="6" xfId="0" applyFont="1" applyBorder="1" applyAlignment="1">
      <alignment horizontal="center" vertical="center"/>
    </xf>
    <xf numFmtId="0" fontId="17" fillId="0" borderId="3" xfId="0" applyFont="1" applyBorder="1" applyAlignment="1">
      <alignment horizontal="center" vertical="center"/>
    </xf>
    <xf numFmtId="0" fontId="11" fillId="0" borderId="16"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26" xfId="0" applyFont="1" applyBorder="1" applyAlignment="1">
      <alignment horizontal="center" vertical="center" wrapText="1"/>
    </xf>
    <xf numFmtId="0" fontId="31" fillId="0" borderId="8" xfId="0" applyFont="1" applyBorder="1" applyAlignment="1">
      <alignment horizontal="center" vertical="center"/>
    </xf>
    <xf numFmtId="0" fontId="11" fillId="2" borderId="8" xfId="0" applyFont="1" applyFill="1" applyBorder="1" applyAlignment="1">
      <alignment horizontal="center" textRotation="90" wrapText="1"/>
    </xf>
    <xf numFmtId="0" fontId="53" fillId="0" borderId="8" xfId="0" applyFont="1" applyBorder="1" applyAlignment="1">
      <alignment horizontal="center" vertical="center"/>
    </xf>
    <xf numFmtId="0" fontId="22" fillId="2" borderId="0" xfId="4" applyFont="1" applyFill="1" applyAlignment="1">
      <alignment horizontal="center" vertical="center"/>
    </xf>
    <xf numFmtId="0" fontId="22" fillId="2" borderId="1" xfId="4" applyFont="1" applyFill="1" applyBorder="1" applyAlignment="1">
      <alignment horizontal="center" vertical="center"/>
    </xf>
    <xf numFmtId="0" fontId="58" fillId="0" borderId="4" xfId="0" applyFont="1" applyBorder="1" applyAlignment="1">
      <alignment horizontal="center" vertical="center"/>
    </xf>
    <xf numFmtId="3" fontId="39" fillId="0" borderId="8" xfId="0" applyNumberFormat="1" applyFont="1" applyBorder="1" applyAlignment="1" applyProtection="1">
      <alignment horizontal="center" vertical="center"/>
      <protection locked="0"/>
    </xf>
    <xf numFmtId="0" fontId="45" fillId="0" borderId="8" xfId="6" applyFont="1" applyBorder="1" applyAlignment="1">
      <alignment horizontal="center" vertical="center" wrapText="1"/>
    </xf>
    <xf numFmtId="0" fontId="17" fillId="2" borderId="0" xfId="4" applyFont="1" applyFill="1" applyAlignment="1">
      <alignment horizontal="center"/>
    </xf>
    <xf numFmtId="0" fontId="7" fillId="2" borderId="8" xfId="4" applyFont="1" applyFill="1" applyBorder="1" applyAlignment="1">
      <alignment horizontal="center" vertical="center" wrapText="1"/>
    </xf>
    <xf numFmtId="0" fontId="44" fillId="0" borderId="8" xfId="6" applyFont="1" applyBorder="1"/>
    <xf numFmtId="0" fontId="7" fillId="2" borderId="5" xfId="4" applyFont="1" applyFill="1" applyBorder="1" applyAlignment="1">
      <alignment horizontal="center" vertical="center" textRotation="90" wrapText="1"/>
    </xf>
    <xf numFmtId="0" fontId="7" fillId="2" borderId="7" xfId="4" applyFont="1" applyFill="1" applyBorder="1" applyAlignment="1">
      <alignment horizontal="center" vertical="center" textRotation="90" wrapText="1"/>
    </xf>
    <xf numFmtId="0" fontId="7" fillId="2" borderId="9" xfId="4" applyFont="1" applyFill="1" applyBorder="1" applyAlignment="1">
      <alignment horizontal="center" vertical="center" textRotation="90" wrapText="1"/>
    </xf>
    <xf numFmtId="0" fontId="7" fillId="2" borderId="8" xfId="4" applyFont="1" applyFill="1" applyBorder="1" applyAlignment="1">
      <alignment horizontal="center" vertical="center"/>
    </xf>
    <xf numFmtId="0" fontId="7" fillId="0" borderId="8" xfId="6" applyFont="1" applyBorder="1" applyAlignment="1">
      <alignment horizontal="center" vertical="center" wrapText="1"/>
    </xf>
    <xf numFmtId="0" fontId="15" fillId="2" borderId="8" xfId="4" applyFont="1" applyFill="1" applyBorder="1" applyAlignment="1">
      <alignment horizontal="center" vertical="center" wrapText="1"/>
    </xf>
    <xf numFmtId="0" fontId="14" fillId="2" borderId="8" xfId="4" applyFont="1" applyFill="1" applyBorder="1" applyAlignment="1">
      <alignment horizontal="center" vertical="center" textRotation="90" wrapText="1"/>
    </xf>
    <xf numFmtId="0" fontId="15" fillId="0" borderId="8" xfId="4" applyFont="1" applyBorder="1" applyAlignment="1">
      <alignment horizontal="center" vertical="center" wrapText="1"/>
    </xf>
    <xf numFmtId="0" fontId="14" fillId="0" borderId="8" xfId="4" applyFont="1" applyBorder="1" applyAlignment="1">
      <alignment horizontal="center" vertical="center" textRotation="90" wrapText="1"/>
    </xf>
    <xf numFmtId="0" fontId="9" fillId="0" borderId="8" xfId="4" applyFont="1" applyBorder="1" applyAlignment="1">
      <alignment horizontal="center" vertical="center" wrapText="1"/>
    </xf>
    <xf numFmtId="0" fontId="14" fillId="2" borderId="8" xfId="4" applyFont="1" applyFill="1" applyBorder="1" applyAlignment="1">
      <alignment horizontal="center" vertical="center" textRotation="90"/>
    </xf>
    <xf numFmtId="0" fontId="55" fillId="2" borderId="4" xfId="4" applyFont="1" applyFill="1" applyBorder="1" applyAlignment="1">
      <alignment horizontal="center" vertical="center"/>
    </xf>
    <xf numFmtId="0" fontId="53" fillId="0" borderId="2" xfId="6" applyFont="1" applyBorder="1" applyAlignment="1">
      <alignment horizontal="center" vertical="center"/>
    </xf>
    <xf numFmtId="0" fontId="53" fillId="0" borderId="6" xfId="6" applyFont="1" applyBorder="1" applyAlignment="1">
      <alignment horizontal="center" vertical="center"/>
    </xf>
    <xf numFmtId="0" fontId="53" fillId="0" borderId="3" xfId="6" applyFont="1" applyBorder="1" applyAlignment="1">
      <alignment horizontal="center" vertical="center"/>
    </xf>
    <xf numFmtId="0" fontId="16" fillId="0" borderId="5" xfId="0" applyFont="1" applyBorder="1" applyAlignment="1">
      <alignment horizontal="center" textRotation="90" wrapText="1"/>
    </xf>
    <xf numFmtId="0" fontId="16" fillId="0" borderId="9" xfId="0" applyFont="1" applyBorder="1" applyAlignment="1">
      <alignment horizontal="center" textRotation="90" wrapText="1"/>
    </xf>
    <xf numFmtId="0" fontId="16" fillId="0" borderId="8" xfId="4" applyFont="1" applyBorder="1" applyAlignment="1">
      <alignment horizontal="center" textRotation="90" wrapText="1"/>
    </xf>
    <xf numFmtId="0" fontId="16" fillId="2" borderId="8" xfId="4" applyFont="1" applyFill="1" applyBorder="1" applyAlignment="1">
      <alignment horizontal="center" textRotation="90"/>
    </xf>
    <xf numFmtId="0" fontId="17" fillId="0" borderId="8" xfId="0" applyFont="1" applyBorder="1" applyAlignment="1">
      <alignment horizontal="center" vertical="center" wrapText="1"/>
    </xf>
    <xf numFmtId="0" fontId="16" fillId="0" borderId="8" xfId="0" applyFont="1" applyBorder="1" applyAlignment="1">
      <alignment horizontal="center" textRotation="90" wrapText="1"/>
    </xf>
    <xf numFmtId="0" fontId="16" fillId="0" borderId="8" xfId="0" applyFont="1" applyBorder="1" applyAlignment="1">
      <alignment horizontal="center" textRotation="90"/>
    </xf>
    <xf numFmtId="0" fontId="33" fillId="2" borderId="2" xfId="4" applyFont="1" applyFill="1" applyBorder="1" applyAlignment="1">
      <alignment horizontal="center" vertical="center" wrapText="1"/>
    </xf>
    <xf numFmtId="0" fontId="33" fillId="2" borderId="6" xfId="4" applyFont="1" applyFill="1" applyBorder="1" applyAlignment="1">
      <alignment horizontal="center" vertical="center" wrapText="1"/>
    </xf>
    <xf numFmtId="0" fontId="33" fillId="2" borderId="3" xfId="4" applyFont="1" applyFill="1" applyBorder="1" applyAlignment="1">
      <alignment horizontal="center" vertical="center" wrapText="1"/>
    </xf>
    <xf numFmtId="0" fontId="16" fillId="0" borderId="5" xfId="0" applyFont="1" applyBorder="1" applyAlignment="1">
      <alignment horizontal="center" textRotation="90"/>
    </xf>
    <xf numFmtId="0" fontId="16" fillId="0" borderId="9" xfId="0" applyFont="1" applyBorder="1" applyAlignment="1">
      <alignment horizontal="center" textRotation="90"/>
    </xf>
    <xf numFmtId="0" fontId="33" fillId="2" borderId="8" xfId="4" applyFont="1" applyFill="1" applyBorder="1" applyAlignment="1">
      <alignment horizontal="center" vertical="center" wrapText="1"/>
    </xf>
    <xf numFmtId="0" fontId="22" fillId="2" borderId="0" xfId="4" applyFont="1" applyFill="1" applyAlignment="1">
      <alignment horizontal="center"/>
    </xf>
    <xf numFmtId="0" fontId="22" fillId="2" borderId="1" xfId="4" applyFont="1" applyFill="1" applyBorder="1" applyAlignment="1">
      <alignment horizontal="center"/>
    </xf>
    <xf numFmtId="0" fontId="53" fillId="2" borderId="2" xfId="4" applyFont="1" applyFill="1" applyBorder="1" applyAlignment="1">
      <alignment horizontal="center"/>
    </xf>
    <xf numFmtId="0" fontId="53" fillId="2" borderId="6" xfId="4" applyFont="1" applyFill="1" applyBorder="1" applyAlignment="1">
      <alignment horizontal="center"/>
    </xf>
    <xf numFmtId="0" fontId="53" fillId="2" borderId="3" xfId="4" applyFont="1" applyFill="1" applyBorder="1" applyAlignment="1">
      <alignment horizontal="center"/>
    </xf>
    <xf numFmtId="0" fontId="58" fillId="2" borderId="4" xfId="4" applyFont="1" applyFill="1" applyBorder="1" applyAlignment="1">
      <alignment horizontal="center" vertical="center"/>
    </xf>
    <xf numFmtId="0" fontId="11" fillId="2" borderId="8" xfId="4" applyFont="1" applyFill="1" applyBorder="1" applyAlignment="1">
      <alignment horizontal="center" vertical="center" wrapText="1"/>
    </xf>
    <xf numFmtId="0" fontId="13" fillId="2" borderId="8" xfId="4" applyFont="1" applyFill="1" applyBorder="1" applyAlignment="1">
      <alignment horizontal="center" vertical="center" wrapText="1"/>
    </xf>
    <xf numFmtId="0" fontId="13" fillId="2" borderId="8" xfId="4" applyFont="1" applyFill="1" applyBorder="1" applyAlignment="1">
      <alignment horizontal="center" vertical="center"/>
    </xf>
    <xf numFmtId="0" fontId="16" fillId="2" borderId="5" xfId="4" applyFont="1" applyFill="1" applyBorder="1" applyAlignment="1">
      <alignment horizontal="center" vertical="center" wrapText="1"/>
    </xf>
    <xf numFmtId="0" fontId="16" fillId="2" borderId="9" xfId="4" applyFont="1" applyFill="1" applyBorder="1" applyAlignment="1">
      <alignment horizontal="center" vertical="center" wrapText="1"/>
    </xf>
  </cellXfs>
  <cellStyles count="10">
    <cellStyle name="Comma" xfId="7" builtinId="3"/>
    <cellStyle name="Comma 2" xfId="1"/>
    <cellStyle name="Hyperlink" xfId="8" builtinId="8"/>
    <cellStyle name="Normal" xfId="0" builtinId="0"/>
    <cellStyle name="Normal 2" xfId="3"/>
    <cellStyle name="Normal 3" xfId="5"/>
    <cellStyle name="Normal 4" xfId="6"/>
    <cellStyle name="Normal 5" xfId="9"/>
    <cellStyle name="Normal_Sheet1" xfId="4"/>
    <cellStyle name="Percent" xfId="2" builtinId="5"/>
  </cellStyles>
  <dxfs count="62">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70C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color rgb="FF00B0F0"/>
      </font>
    </dxf>
    <dxf>
      <font>
        <color rgb="FF00B0F0"/>
      </font>
    </dxf>
    <dxf>
      <font>
        <b/>
        <i val="0"/>
        <color rgb="FF00B0F0"/>
      </font>
    </dxf>
    <dxf>
      <font>
        <b/>
        <i val="0"/>
        <color rgb="FF00B0F0"/>
      </font>
    </dxf>
    <dxf>
      <font>
        <b/>
        <i val="0"/>
        <color rgb="FF0070C0"/>
      </font>
    </dxf>
    <dxf>
      <font>
        <b/>
        <i val="0"/>
        <color rgb="FF00B0F0"/>
      </font>
    </dxf>
  </dxfs>
  <tableStyles count="0" defaultTableStyle="TableStyleMedium2" defaultPivotStyle="PivotStyleLight16"/>
  <colors>
    <mruColors>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theme" Target="theme/theme1.xml"/><Relationship Id="rId29" Type="http://schemas.openxmlformats.org/officeDocument/2006/relationships/styles" Target="styles.xml"/><Relationship Id="rId30" Type="http://schemas.openxmlformats.org/officeDocument/2006/relationships/sharedStrings" Target="sharedStrings.xml"/><Relationship Id="rId31" Type="http://schemas.openxmlformats.org/officeDocument/2006/relationships/calcChain" Target="calcChain.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rgb="FF92D050"/>
    <pageSetUpPr fitToPage="1"/>
  </sheetPr>
  <dimension ref="A1:F28"/>
  <sheetViews>
    <sheetView showGridLines="0" zoomScale="85" zoomScaleNormal="85" zoomScalePageLayoutView="85" workbookViewId="0">
      <selection activeCell="C7" sqref="C7"/>
    </sheetView>
  </sheetViews>
  <sheetFormatPr baseColWidth="10" defaultColWidth="9.1640625" defaultRowHeight="18" x14ac:dyDescent="0.2"/>
  <cols>
    <col min="1" max="1" width="6.33203125" style="484" bestFit="1" customWidth="1"/>
    <col min="2" max="2" width="10.5" style="484" customWidth="1"/>
    <col min="3" max="3" width="115.5" style="485" customWidth="1"/>
    <col min="4" max="4" width="9.33203125" style="485" customWidth="1"/>
    <col min="5" max="5" width="11.5" style="482" customWidth="1"/>
    <col min="6" max="6" width="13.1640625" style="484" customWidth="1"/>
    <col min="7" max="16384" width="9.1640625" style="482"/>
  </cols>
  <sheetData>
    <row r="1" spans="1:6" ht="30" customHeight="1" x14ac:dyDescent="0.2">
      <c r="A1" s="769" t="s">
        <v>603</v>
      </c>
      <c r="B1" s="770"/>
      <c r="C1" s="770"/>
      <c r="D1" s="770"/>
      <c r="E1" s="770"/>
      <c r="F1" s="771"/>
    </row>
    <row r="2" spans="1:6" s="483" customFormat="1" ht="49.5" customHeight="1" x14ac:dyDescent="0.15">
      <c r="A2" s="759" t="s">
        <v>600</v>
      </c>
      <c r="B2" s="759" t="s">
        <v>601</v>
      </c>
      <c r="C2" s="754" t="s">
        <v>62</v>
      </c>
      <c r="D2" s="760" t="s">
        <v>602</v>
      </c>
      <c r="E2" s="744" t="s">
        <v>659</v>
      </c>
      <c r="F2" s="754" t="s">
        <v>660</v>
      </c>
    </row>
    <row r="3" spans="1:6" s="483" customFormat="1" ht="25" customHeight="1" x14ac:dyDescent="0.15">
      <c r="A3" s="761">
        <v>1</v>
      </c>
      <c r="B3" s="761" t="s">
        <v>315</v>
      </c>
      <c r="C3" s="764" t="s">
        <v>605</v>
      </c>
      <c r="D3" s="745" t="s">
        <v>611</v>
      </c>
      <c r="E3" s="746" t="str">
        <f>IF(COUNTIF('B01'!C34:Y41,"Sai")+COUNTIF('B01'!Z7:AC26,"Sai")&gt;=1,"Sai","Đúng")</f>
        <v>Đúng</v>
      </c>
      <c r="F3" s="755" t="str">
        <f>IF(SUM('B01'!C7:Y32)&gt;0,"Có","Không")</f>
        <v>Không</v>
      </c>
    </row>
    <row r="4" spans="1:6" s="483" customFormat="1" ht="25" customHeight="1" x14ac:dyDescent="0.15">
      <c r="A4" s="762">
        <v>2</v>
      </c>
      <c r="B4" s="767" t="s">
        <v>316</v>
      </c>
      <c r="C4" s="765" t="s">
        <v>604</v>
      </c>
      <c r="D4" s="747" t="s">
        <v>612</v>
      </c>
      <c r="E4" s="748" t="str">
        <f>IF(COUNTIF('B02'!C26:T33,"Sai")+COUNTIF('B02'!Z7:AC18,"Sai")&gt;=1,"Sai","Đúng")</f>
        <v>Đúng</v>
      </c>
      <c r="F4" s="756" t="str">
        <f>IF(SUM('B02'!C7:Y24)&gt;0,"Có","Không")</f>
        <v>Không</v>
      </c>
    </row>
    <row r="5" spans="1:6" s="483" customFormat="1" ht="25" customHeight="1" x14ac:dyDescent="0.15">
      <c r="A5" s="762">
        <v>3</v>
      </c>
      <c r="B5" s="767" t="s">
        <v>317</v>
      </c>
      <c r="C5" s="765" t="s">
        <v>607</v>
      </c>
      <c r="D5" s="747" t="s">
        <v>613</v>
      </c>
      <c r="E5" s="748" t="str">
        <f>IF(COUNTIF('B03'!C32:T36,"Sai")+COUNTIF('B03'!U7:V26,"Sai")&gt;=1,"Sai","Đúng")</f>
        <v>Đúng</v>
      </c>
      <c r="F5" s="755" t="str">
        <f>IF(SUM('B03'!C7:T30)&gt;0,"Có","Không")</f>
        <v>Không</v>
      </c>
    </row>
    <row r="6" spans="1:6" s="483" customFormat="1" ht="25" customHeight="1" x14ac:dyDescent="0.15">
      <c r="A6" s="762">
        <v>4</v>
      </c>
      <c r="B6" s="767" t="s">
        <v>318</v>
      </c>
      <c r="C6" s="765" t="s">
        <v>606</v>
      </c>
      <c r="D6" s="747" t="s">
        <v>614</v>
      </c>
      <c r="E6" s="749" t="str">
        <f>IF(COUNTIF('B04'!C23:P26,"Sai")+COUNTIF('B04'!T7:U18,"Sai")&gt;=1,"Sai","Đúng")</f>
        <v>Đúng</v>
      </c>
      <c r="F6" s="757" t="str">
        <f>IF(SUM('B04'!C7:S22)&gt;0,"Có","Không")</f>
        <v>Không</v>
      </c>
    </row>
    <row r="7" spans="1:6" s="483" customFormat="1" ht="25" customHeight="1" x14ac:dyDescent="0.15">
      <c r="A7" s="762">
        <v>5</v>
      </c>
      <c r="B7" s="767" t="s">
        <v>319</v>
      </c>
      <c r="C7" s="765" t="s">
        <v>608</v>
      </c>
      <c r="D7" s="747" t="s">
        <v>615</v>
      </c>
      <c r="E7" s="750" t="str">
        <f>IF(COUNTIF('B05'!C31:W31,"Sai")+COUNTIF('B05'!X6:Z29,"Sai")&gt;=1,"Sai","Đúng")</f>
        <v>Đúng</v>
      </c>
      <c r="F7" s="757" t="str">
        <f>IF(SUM('B05'!C6:W29)&gt;0,"Có","Không")</f>
        <v>Không</v>
      </c>
    </row>
    <row r="8" spans="1:6" s="483" customFormat="1" ht="25" customHeight="1" x14ac:dyDescent="0.15">
      <c r="A8" s="762">
        <v>6</v>
      </c>
      <c r="B8" s="767" t="s">
        <v>320</v>
      </c>
      <c r="C8" s="765" t="s">
        <v>609</v>
      </c>
      <c r="D8" s="747" t="s">
        <v>616</v>
      </c>
      <c r="E8" s="750" t="str">
        <f>IF(COUNTIF('B06'!Y6:AA17,"Sai")&gt;=1,"Sai","Đúng")</f>
        <v>Đúng</v>
      </c>
      <c r="F8" s="756" t="str">
        <f>IF(SUM('B06'!C6:X17)&gt;0,"Có","Không")</f>
        <v>Không</v>
      </c>
    </row>
    <row r="9" spans="1:6" s="483" customFormat="1" ht="25" customHeight="1" x14ac:dyDescent="0.15">
      <c r="A9" s="762">
        <v>7</v>
      </c>
      <c r="B9" s="767" t="s">
        <v>321</v>
      </c>
      <c r="C9" s="765" t="s">
        <v>610</v>
      </c>
      <c r="D9" s="747" t="s">
        <v>617</v>
      </c>
      <c r="E9" s="750" t="str">
        <f>IF(COUNTIF('B07'!C34:AB34,"Sai")+COUNTIF('B07'!AC7:AE31,"Sai")&gt;=1,"Sai","Đúng")</f>
        <v>Đúng</v>
      </c>
      <c r="F9" s="755" t="str">
        <f>IF(SUM('B07'!C7:AB31)&gt;0,"Có","Không")</f>
        <v>Không</v>
      </c>
    </row>
    <row r="10" spans="1:6" s="483" customFormat="1" ht="25" customHeight="1" x14ac:dyDescent="0.15">
      <c r="A10" s="762">
        <v>8</v>
      </c>
      <c r="B10" s="767" t="s">
        <v>322</v>
      </c>
      <c r="C10" s="765" t="s">
        <v>610</v>
      </c>
      <c r="D10" s="747" t="s">
        <v>618</v>
      </c>
      <c r="E10" s="748" t="str">
        <f>IF(COUNTIF('B08'!C24:S25,"Sai")+COUNTIF('B08'!T6:U22,"Sai")&gt;=1,"Sai","Đúng")</f>
        <v>Đúng</v>
      </c>
      <c r="F10" s="756" t="str">
        <f>IF(SUM('B08'!C6:S22)&gt;0,"Có","Không")</f>
        <v>Không</v>
      </c>
    </row>
    <row r="11" spans="1:6" s="483" customFormat="1" ht="25" customHeight="1" x14ac:dyDescent="0.15">
      <c r="A11" s="762">
        <v>9</v>
      </c>
      <c r="B11" s="767" t="s">
        <v>323</v>
      </c>
      <c r="C11" s="765" t="s">
        <v>637</v>
      </c>
      <c r="D11" s="747" t="s">
        <v>619</v>
      </c>
      <c r="E11" s="748" t="str">
        <f>IF(COUNTIF('B09'!C28:V29,"Sai")+COUNTIF('B09'!W7:Y24,"Sai")&gt;=1,"Sai","Đúng")</f>
        <v>Đúng</v>
      </c>
      <c r="F11" s="756" t="str">
        <f>IF(SUM('B09'!C7:V25)&gt;0,"Có","Không")</f>
        <v>Không</v>
      </c>
    </row>
    <row r="12" spans="1:6" s="483" customFormat="1" ht="25" customHeight="1" x14ac:dyDescent="0.15">
      <c r="A12" s="762">
        <v>10</v>
      </c>
      <c r="B12" s="767" t="s">
        <v>175</v>
      </c>
      <c r="C12" s="765" t="s">
        <v>638</v>
      </c>
      <c r="D12" s="747" t="s">
        <v>620</v>
      </c>
      <c r="E12" s="748" t="str">
        <f>IF(COUNTIF('B10'!C23:L23,"Sai")+COUNTIF('B10'!Y7:AA20,"Sai")&gt;=1,"Sai","Đúng")</f>
        <v>Đúng</v>
      </c>
      <c r="F12" s="755" t="str">
        <f>IF(SUM('B10'!C7:X21)&gt;0,"Có","Không")</f>
        <v>Không</v>
      </c>
    </row>
    <row r="13" spans="1:6" s="483" customFormat="1" ht="25" customHeight="1" x14ac:dyDescent="0.15">
      <c r="A13" s="762">
        <v>11</v>
      </c>
      <c r="B13" s="767" t="s">
        <v>181</v>
      </c>
      <c r="C13" s="765" t="s">
        <v>639</v>
      </c>
      <c r="D13" s="747" t="s">
        <v>621</v>
      </c>
      <c r="E13" s="748" t="str">
        <f>IF(COUNTIF('B11'!C32:S36,"Sai")+COUNTIF('B11'!T7:U30,"Sai")&gt;=1,"Sai","Đúng")</f>
        <v>Đúng</v>
      </c>
      <c r="F13" s="757" t="str">
        <f>IF(SUM('B11'!C7:S30)&gt;0,"Có","Không")</f>
        <v>Không</v>
      </c>
    </row>
    <row r="14" spans="1:6" s="483" customFormat="1" ht="25" customHeight="1" x14ac:dyDescent="0.15">
      <c r="A14" s="762">
        <v>12</v>
      </c>
      <c r="B14" s="767" t="s">
        <v>187</v>
      </c>
      <c r="C14" s="765" t="s">
        <v>640</v>
      </c>
      <c r="D14" s="747" t="s">
        <v>622</v>
      </c>
      <c r="E14" s="749" t="str">
        <f>IF(COUNTIF('B12'!C24:N27,"Sai")+COUNTIF('B12'!R7:S22,"Sai")&gt;=1,"Sai","Đúng")</f>
        <v>Đúng</v>
      </c>
      <c r="F14" s="757" t="str">
        <f>IF(SUM('B12'!C7:Q22)&gt;0,"Có","Không")</f>
        <v>Không</v>
      </c>
    </row>
    <row r="15" spans="1:6" s="483" customFormat="1" ht="27.75" customHeight="1" x14ac:dyDescent="0.15">
      <c r="A15" s="762">
        <v>13</v>
      </c>
      <c r="B15" s="767" t="s">
        <v>197</v>
      </c>
      <c r="C15" s="765" t="s">
        <v>641</v>
      </c>
      <c r="D15" s="747" t="s">
        <v>623</v>
      </c>
      <c r="E15" s="748" t="str">
        <f>IF(COUNTIF('B13'!Q7:Q15,"Sai")&gt;=1,"Sai","Đúng")</f>
        <v>Đúng</v>
      </c>
      <c r="F15" s="756" t="str">
        <f>IF(SUM('B13'!C7:P15)&gt;0,"Có","Không")</f>
        <v>Không</v>
      </c>
    </row>
    <row r="16" spans="1:6" s="483" customFormat="1" ht="25" customHeight="1" x14ac:dyDescent="0.15">
      <c r="A16" s="762">
        <v>14</v>
      </c>
      <c r="B16" s="767" t="s">
        <v>200</v>
      </c>
      <c r="C16" s="765" t="s">
        <v>642</v>
      </c>
      <c r="D16" s="747" t="s">
        <v>624</v>
      </c>
      <c r="E16" s="749" t="str">
        <f>IF(COUNTIF('B14'!AB7:AD13,"Sai")&gt;=1,"Sai","Đúng")</f>
        <v>Đúng</v>
      </c>
      <c r="F16" s="755" t="str">
        <f>IF(SUM('B14'!C7:AA14)&gt;0,"Có","Không")</f>
        <v>Không</v>
      </c>
    </row>
    <row r="17" spans="1:6" s="483" customFormat="1" ht="25" customHeight="1" x14ac:dyDescent="0.15">
      <c r="A17" s="762">
        <v>15</v>
      </c>
      <c r="B17" s="767" t="s">
        <v>204</v>
      </c>
      <c r="C17" s="765" t="s">
        <v>643</v>
      </c>
      <c r="D17" s="747" t="s">
        <v>625</v>
      </c>
      <c r="E17" s="750" t="str">
        <f>IF(COUNTIF('B15'!C31:R31,"Sai")+COUNTIF('B15'!S6:U29,"Sai")&gt;=1,"Sai","Đúng")</f>
        <v>Đúng</v>
      </c>
      <c r="F17" s="757" t="str">
        <f>IF(SUM('B15'!C6:R29)&gt;0,"Có","Không")</f>
        <v>Không</v>
      </c>
    </row>
    <row r="18" spans="1:6" s="483" customFormat="1" ht="25" customHeight="1" x14ac:dyDescent="0.15">
      <c r="A18" s="762">
        <v>16</v>
      </c>
      <c r="B18" s="767" t="s">
        <v>209</v>
      </c>
      <c r="C18" s="765" t="s">
        <v>644</v>
      </c>
      <c r="D18" s="747" t="s">
        <v>626</v>
      </c>
      <c r="E18" s="750" t="str">
        <f>IF(COUNTIF('B16'!R6:T17,"Sai")&gt;=1,"Sai","Đúng")</f>
        <v>Đúng</v>
      </c>
      <c r="F18" s="756" t="str">
        <f>IF(SUM('B16'!C6:Q17)&gt;0,"Có","Không")</f>
        <v>Không</v>
      </c>
    </row>
    <row r="19" spans="1:6" s="483" customFormat="1" ht="25" customHeight="1" x14ac:dyDescent="0.15">
      <c r="A19" s="762">
        <v>17</v>
      </c>
      <c r="B19" s="767" t="s">
        <v>217</v>
      </c>
      <c r="C19" s="765" t="s">
        <v>645</v>
      </c>
      <c r="D19" s="747" t="s">
        <v>627</v>
      </c>
      <c r="E19" s="750" t="str">
        <f>IF(COUNTIF('B17'!C33:Z33,"Sai")+COUNTIF('B17'!AA7:AC31,"Sai")&gt;=1,"Sai","Đúng")</f>
        <v>Đúng</v>
      </c>
      <c r="F19" s="756" t="str">
        <f>IF(SUM('B17'!C7:Z31)&gt;0,"Có","Không")</f>
        <v>Không</v>
      </c>
    </row>
    <row r="20" spans="1:6" s="483" customFormat="1" ht="25" customHeight="1" x14ac:dyDescent="0.15">
      <c r="A20" s="762">
        <v>18</v>
      </c>
      <c r="B20" s="767" t="s">
        <v>222</v>
      </c>
      <c r="C20" s="765" t="s">
        <v>654</v>
      </c>
      <c r="D20" s="747" t="s">
        <v>628</v>
      </c>
      <c r="E20" s="748" t="str">
        <f>IF(COUNTIF('B18'!C22:Q22,"Sai")+COUNTIF('B18'!R6:S20,"Sai")&gt;=1,"Sai","Đúng")</f>
        <v>Đúng</v>
      </c>
      <c r="F20" s="756" t="str">
        <f>IF(SUM('B18'!C6:Q20)&gt;0,"Có","Không")</f>
        <v>Không</v>
      </c>
    </row>
    <row r="21" spans="1:6" s="483" customFormat="1" ht="25" customHeight="1" x14ac:dyDescent="0.15">
      <c r="A21" s="762">
        <v>19</v>
      </c>
      <c r="B21" s="767" t="s">
        <v>228</v>
      </c>
      <c r="C21" s="765" t="s">
        <v>646</v>
      </c>
      <c r="D21" s="747" t="s">
        <v>629</v>
      </c>
      <c r="E21" s="748" t="str">
        <f>IF(COUNTIF('B19'!C37:X47,"Sai")+COUNTIF('B19'!Y7:AB26,"Sai")&gt;=1,"Sai","Đúng")</f>
        <v>Đúng</v>
      </c>
      <c r="F21" s="756" t="str">
        <f>IF(SUM('B19'!C7:X35)&gt;0,"Có","Không")</f>
        <v>Không</v>
      </c>
    </row>
    <row r="22" spans="1:6" s="483" customFormat="1" ht="25" customHeight="1" x14ac:dyDescent="0.15">
      <c r="A22" s="762">
        <v>20</v>
      </c>
      <c r="B22" s="767" t="s">
        <v>249</v>
      </c>
      <c r="C22" s="765" t="s">
        <v>647</v>
      </c>
      <c r="D22" s="747" t="s">
        <v>630</v>
      </c>
      <c r="E22" s="749" t="str">
        <f>IF(COUNTIF('B20'!C26:N36,"Sai")+COUNTIF('B20'!V7:Y24,"Sai")&gt;=1,"Sai","Đúng")</f>
        <v>Đúng</v>
      </c>
      <c r="F22" s="755" t="str">
        <f>IF(SUM('B20'!C7:U24)&gt;0,"Có","Không")</f>
        <v>Không</v>
      </c>
    </row>
    <row r="23" spans="1:6" s="483" customFormat="1" ht="25" customHeight="1" x14ac:dyDescent="0.15">
      <c r="A23" s="762">
        <v>21</v>
      </c>
      <c r="B23" s="767" t="s">
        <v>257</v>
      </c>
      <c r="C23" s="765" t="s">
        <v>648</v>
      </c>
      <c r="D23" s="747" t="s">
        <v>631</v>
      </c>
      <c r="E23" s="750" t="str">
        <f>IF(COUNTIF('B21'!C24:S25,"Sai")+COUNTIF('B21'!T7:V21,"Sai")&gt;=1,"Sai","Đúng")</f>
        <v>Đúng</v>
      </c>
      <c r="F23" s="757" t="str">
        <f>IF(SUM('B21'!C7:S22)&gt;0,"Có","Không")</f>
        <v>Không</v>
      </c>
    </row>
    <row r="24" spans="1:6" s="483" customFormat="1" ht="25" customHeight="1" x14ac:dyDescent="0.15">
      <c r="A24" s="762">
        <v>22</v>
      </c>
      <c r="B24" s="767" t="s">
        <v>299</v>
      </c>
      <c r="C24" s="765" t="s">
        <v>649</v>
      </c>
      <c r="D24" s="747" t="s">
        <v>632</v>
      </c>
      <c r="E24" s="750" t="str">
        <f>IF(COUNTIF('B22'!AG9:AJ19,"Sai")&gt;=1,"Sai","Đúng")</f>
        <v>Đúng</v>
      </c>
      <c r="F24" s="756" t="str">
        <f>IF(SUM('B22'!C9:AF20)&gt;0,"Có","Không")</f>
        <v>Không</v>
      </c>
    </row>
    <row r="25" spans="1:6" s="483" customFormat="1" ht="25" customHeight="1" x14ac:dyDescent="0.15">
      <c r="A25" s="762">
        <v>23</v>
      </c>
      <c r="B25" s="767" t="s">
        <v>314</v>
      </c>
      <c r="C25" s="765" t="s">
        <v>650</v>
      </c>
      <c r="D25" s="747" t="s">
        <v>633</v>
      </c>
      <c r="E25" s="750" t="str">
        <f>IF(COUNTIF('B23'!AD8:AH15,"Sai")&gt;=1,"Sai","Đúng")</f>
        <v>Đúng</v>
      </c>
      <c r="F25" s="756" t="str">
        <f>IF(SUM('B23'!C8:AC15)&gt;0,"Có","Không")</f>
        <v>Không</v>
      </c>
    </row>
    <row r="26" spans="1:6" s="483" customFormat="1" ht="25" customHeight="1" x14ac:dyDescent="0.15">
      <c r="A26" s="762">
        <v>24</v>
      </c>
      <c r="B26" s="767" t="s">
        <v>324</v>
      </c>
      <c r="C26" s="765" t="s">
        <v>651</v>
      </c>
      <c r="D26" s="747" t="s">
        <v>634</v>
      </c>
      <c r="E26" s="750" t="str">
        <f>IF(COUNTIF('B24'!AD7:AD16,"Sai")&gt;=1,"Sai","Đúng")</f>
        <v>Đúng</v>
      </c>
      <c r="F26" s="756" t="str">
        <f>IF(SUM('B24'!E7:AC16)&gt;0,"Có","Không")</f>
        <v>Không</v>
      </c>
    </row>
    <row r="27" spans="1:6" s="483" customFormat="1" ht="25" customHeight="1" x14ac:dyDescent="0.15">
      <c r="A27" s="762">
        <v>25</v>
      </c>
      <c r="B27" s="767" t="s">
        <v>325</v>
      </c>
      <c r="C27" s="765" t="s">
        <v>652</v>
      </c>
      <c r="D27" s="747" t="s">
        <v>635</v>
      </c>
      <c r="E27" s="750" t="str">
        <f>IF(COUNTIF('B25'!AM9:AN36,"Sai")&gt;=1,"Sai","Đúng")</f>
        <v>Đúng</v>
      </c>
      <c r="F27" s="756" t="str">
        <f>IF(SUM('B25'!C9:AL36)&gt;0,"Có","Không")</f>
        <v>Không</v>
      </c>
    </row>
    <row r="28" spans="1:6" s="483" customFormat="1" ht="25" customHeight="1" x14ac:dyDescent="0.15">
      <c r="A28" s="763">
        <v>26</v>
      </c>
      <c r="B28" s="768" t="s">
        <v>326</v>
      </c>
      <c r="C28" s="766" t="s">
        <v>653</v>
      </c>
      <c r="D28" s="751" t="s">
        <v>636</v>
      </c>
      <c r="E28" s="752" t="str">
        <f>IF(COUNTIF('B26'!AN9:AO13,"Sai")&gt;=1,"Sai","Đúng")</f>
        <v>Đúng</v>
      </c>
      <c r="F28" s="758" t="str">
        <f>IF(SUM('B26'!C9:AM13)&gt;0,"Có","Không")</f>
        <v>Không</v>
      </c>
    </row>
  </sheetData>
  <sheetProtection algorithmName="SHA-512" hashValue="GatyDZWxxx2r3JAEzcM6iuMMNHOsNnsf11rGhGYsxyfrayXv48XF0nvu49FsdFVXpB6SBHzGGcuLMnz8bAHG8w==" saltValue="g4o8uPser/l+3/FJA+6blg==" spinCount="100000" sheet="1" formatCells="0" formatColumns="0" formatRows="0" insertColumns="0" insertRows="0" insertHyperlinks="0" deleteColumns="0" deleteRows="0" sort="0" autoFilter="0" pivotTables="0"/>
  <mergeCells count="1">
    <mergeCell ref="A1:F1"/>
  </mergeCells>
  <phoneticPr fontId="14" type="noConversion"/>
  <conditionalFormatting sqref="E3:E28">
    <cfRule type="cellIs" dxfId="61" priority="2" operator="equal">
      <formula>"Đúng"</formula>
    </cfRule>
  </conditionalFormatting>
  <conditionalFormatting sqref="F3:F28">
    <cfRule type="cellIs" dxfId="60" priority="1" operator="equal">
      <formula>"Có"</formula>
    </cfRule>
  </conditionalFormatting>
  <hyperlinks>
    <hyperlink ref="D3" location="'B01'!A1" display="B01"/>
    <hyperlink ref="D4" location="'B02'!Print_Area" display="B02"/>
    <hyperlink ref="D5" location="'B03'!Print_Area" display="B03"/>
    <hyperlink ref="D6" location="'B04'!Print_Area" display="B04"/>
    <hyperlink ref="D7" location="'B05'!Print_Area" display="B05"/>
    <hyperlink ref="D8" location="'B06'!Print_Area" display="B06"/>
    <hyperlink ref="D9" location="'B07'!Print_Area" display="B07"/>
    <hyperlink ref="D10" location="'B08'!Print_Area" display="B08"/>
    <hyperlink ref="D11" location="'B09'!Print_Area" display="B09"/>
    <hyperlink ref="D12" location="'B10'!Print_Area" display="B10"/>
    <hyperlink ref="D13" location="'B11'!Print_Area" display="B11"/>
    <hyperlink ref="D14" location="'B12'!Print_Area" display="B12"/>
    <hyperlink ref="D15" location="'B13'!Print_Area" display="B13"/>
    <hyperlink ref="D16" location="'B14'!Print_Area" display="B14"/>
    <hyperlink ref="D17" location="'B15'!Print_Area" display="B15"/>
    <hyperlink ref="D18" location="'B16'!Print_Area" display="B16"/>
    <hyperlink ref="D19" location="'B17'!Print_Area" display="B17"/>
    <hyperlink ref="D20" location="'B18'!Print_Area" display="B18"/>
    <hyperlink ref="D21" location="'B19'!Print_Area" display="B19"/>
    <hyperlink ref="D22" location="'B20'!Print_Area" display="B20"/>
    <hyperlink ref="D23" location="'B21'!Print_Area" display="B21"/>
    <hyperlink ref="D24" location="'B22'!Print_Area" display="B22"/>
    <hyperlink ref="D25" location="'B23'!Print_Area" display="B23"/>
    <hyperlink ref="D26" location="'B24'!Print_Area" display="B24"/>
    <hyperlink ref="D27" location="'B25'!Print_Area" display="B25"/>
    <hyperlink ref="D28" location="'B26'!Print_Area" display="B26"/>
  </hyperlinks>
  <pageMargins left="0.26" right="0.17" top="0.75" bottom="0.75" header="0.3" footer="0.3"/>
  <pageSetup paperSize="9" scale="8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rgb="FFFFFF00"/>
    <pageSetUpPr fitToPage="1"/>
  </sheetPr>
  <dimension ref="A1:AC44"/>
  <sheetViews>
    <sheetView tabSelected="1" zoomScale="85" zoomScaleNormal="85" zoomScalePageLayoutView="85" workbookViewId="0">
      <selection activeCell="N30" sqref="N30"/>
    </sheetView>
  </sheetViews>
  <sheetFormatPr baseColWidth="10" defaultColWidth="9.1640625" defaultRowHeight="11" x14ac:dyDescent="0.15"/>
  <cols>
    <col min="1" max="1" width="5.33203125" style="430" customWidth="1"/>
    <col min="2" max="2" width="28.5" style="431" customWidth="1"/>
    <col min="3" max="3" width="7" style="432" customWidth="1"/>
    <col min="4" max="4" width="5.83203125" style="426" customWidth="1"/>
    <col min="5" max="8" width="5.5" style="426" customWidth="1"/>
    <col min="9" max="9" width="6.1640625" style="426" customWidth="1"/>
    <col min="10" max="10" width="5.5" style="426" customWidth="1"/>
    <col min="11" max="11" width="5.1640625" style="426" customWidth="1"/>
    <col min="12" max="12" width="4.83203125" style="426" customWidth="1"/>
    <col min="13" max="13" width="5.5" style="426" customWidth="1"/>
    <col min="14" max="15" width="6.83203125" style="426" customWidth="1"/>
    <col min="16" max="16" width="8.5" style="426" customWidth="1"/>
    <col min="17" max="17" width="8.83203125" style="426" customWidth="1"/>
    <col min="18" max="18" width="5.6640625" style="426" customWidth="1"/>
    <col min="19" max="19" width="5.5" style="426" customWidth="1"/>
    <col min="20" max="20" width="5.6640625" style="426" customWidth="1"/>
    <col min="21" max="26" width="5.5" style="426" customWidth="1"/>
    <col min="27" max="27" width="6.33203125" style="426" customWidth="1"/>
    <col min="28" max="28" width="5.5" style="426" customWidth="1"/>
    <col min="29" max="29" width="6.5" style="109" customWidth="1"/>
    <col min="30" max="16384" width="9.1640625" style="426"/>
  </cols>
  <sheetData>
    <row r="1" spans="1:29" s="425" customFormat="1" ht="25" customHeight="1" x14ac:dyDescent="0.15">
      <c r="A1" s="772" t="s">
        <v>0</v>
      </c>
      <c r="B1" s="772"/>
      <c r="C1" s="772"/>
      <c r="D1" s="772"/>
      <c r="E1" s="772"/>
      <c r="F1" s="772"/>
      <c r="G1" s="772"/>
      <c r="H1" s="772"/>
      <c r="I1" s="772"/>
      <c r="J1" s="772"/>
      <c r="K1" s="772"/>
      <c r="L1" s="772"/>
      <c r="M1" s="772"/>
      <c r="N1" s="772"/>
      <c r="O1" s="772"/>
      <c r="P1" s="772"/>
      <c r="Q1" s="772"/>
      <c r="R1" s="772"/>
      <c r="S1" s="772"/>
      <c r="T1" s="772"/>
      <c r="U1" s="772"/>
      <c r="V1" s="772"/>
      <c r="W1" s="773"/>
      <c r="X1" s="774" t="s">
        <v>315</v>
      </c>
      <c r="Y1" s="775"/>
      <c r="AC1" s="138"/>
    </row>
    <row r="2" spans="1:29" ht="14.25" customHeight="1" x14ac:dyDescent="0.15">
      <c r="A2" s="388"/>
      <c r="B2" s="388"/>
      <c r="C2" s="388"/>
      <c r="D2" s="388"/>
      <c r="E2" s="388"/>
      <c r="F2" s="389"/>
      <c r="G2" s="389"/>
      <c r="H2" s="389"/>
      <c r="I2" s="389"/>
      <c r="J2" s="389"/>
      <c r="K2" s="389"/>
      <c r="L2" s="389"/>
      <c r="M2" s="389"/>
      <c r="N2" s="389"/>
      <c r="O2" s="389"/>
      <c r="P2" s="389"/>
      <c r="Q2" s="389"/>
      <c r="R2" s="389"/>
      <c r="S2" s="389"/>
      <c r="T2" s="389"/>
      <c r="U2" s="776" t="s">
        <v>1</v>
      </c>
      <c r="V2" s="776"/>
      <c r="W2" s="776"/>
      <c r="X2" s="776"/>
      <c r="Y2" s="776"/>
      <c r="AC2" s="138"/>
    </row>
    <row r="3" spans="1:29" ht="24.75" customHeight="1" x14ac:dyDescent="0.15">
      <c r="A3" s="777" t="s">
        <v>294</v>
      </c>
      <c r="B3" s="777" t="s">
        <v>2</v>
      </c>
      <c r="C3" s="780" t="s">
        <v>3</v>
      </c>
      <c r="D3" s="783" t="s">
        <v>4</v>
      </c>
      <c r="E3" s="784"/>
      <c r="F3" s="784"/>
      <c r="G3" s="784"/>
      <c r="H3" s="784"/>
      <c r="I3" s="784"/>
      <c r="J3" s="784"/>
      <c r="K3" s="784"/>
      <c r="L3" s="785"/>
      <c r="M3" s="783" t="s">
        <v>5</v>
      </c>
      <c r="N3" s="784"/>
      <c r="O3" s="784"/>
      <c r="P3" s="784"/>
      <c r="Q3" s="784"/>
      <c r="R3" s="784"/>
      <c r="S3" s="784"/>
      <c r="T3" s="784"/>
      <c r="U3" s="786" t="s">
        <v>6</v>
      </c>
      <c r="V3" s="787"/>
      <c r="W3" s="787"/>
      <c r="X3" s="787"/>
      <c r="Y3" s="788"/>
      <c r="AC3" s="138"/>
    </row>
    <row r="4" spans="1:29" ht="19.5" customHeight="1" x14ac:dyDescent="0.15">
      <c r="A4" s="778"/>
      <c r="B4" s="778"/>
      <c r="C4" s="781"/>
      <c r="D4" s="789" t="s">
        <v>7</v>
      </c>
      <c r="E4" s="789" t="s">
        <v>655</v>
      </c>
      <c r="F4" s="790" t="s">
        <v>8</v>
      </c>
      <c r="G4" s="790" t="s">
        <v>592</v>
      </c>
      <c r="H4" s="790" t="s">
        <v>10</v>
      </c>
      <c r="I4" s="790" t="s">
        <v>412</v>
      </c>
      <c r="J4" s="790" t="s">
        <v>539</v>
      </c>
      <c r="K4" s="790" t="s">
        <v>12</v>
      </c>
      <c r="L4" s="790" t="s">
        <v>13</v>
      </c>
      <c r="M4" s="790" t="s">
        <v>14</v>
      </c>
      <c r="N4" s="790" t="s">
        <v>19</v>
      </c>
      <c r="O4" s="790" t="s">
        <v>444</v>
      </c>
      <c r="P4" s="790" t="s">
        <v>540</v>
      </c>
      <c r="Q4" s="213"/>
      <c r="R4" s="790" t="s">
        <v>431</v>
      </c>
      <c r="S4" s="790" t="s">
        <v>497</v>
      </c>
      <c r="T4" s="790" t="s">
        <v>15</v>
      </c>
      <c r="U4" s="790" t="s">
        <v>16</v>
      </c>
      <c r="V4" s="790" t="s">
        <v>17</v>
      </c>
      <c r="W4" s="792" t="s">
        <v>18</v>
      </c>
      <c r="X4" s="793"/>
      <c r="Y4" s="794"/>
      <c r="AC4" s="138"/>
    </row>
    <row r="5" spans="1:29" s="427" customFormat="1" ht="110.25" customHeight="1" x14ac:dyDescent="0.15">
      <c r="A5" s="779"/>
      <c r="B5" s="779"/>
      <c r="C5" s="782"/>
      <c r="D5" s="789"/>
      <c r="E5" s="789"/>
      <c r="F5" s="791"/>
      <c r="G5" s="791"/>
      <c r="H5" s="791"/>
      <c r="I5" s="791"/>
      <c r="J5" s="791"/>
      <c r="K5" s="791"/>
      <c r="L5" s="791"/>
      <c r="M5" s="791"/>
      <c r="N5" s="791"/>
      <c r="O5" s="791"/>
      <c r="P5" s="791"/>
      <c r="Q5" s="241" t="s">
        <v>359</v>
      </c>
      <c r="R5" s="791"/>
      <c r="S5" s="791"/>
      <c r="T5" s="791"/>
      <c r="U5" s="791"/>
      <c r="V5" s="791"/>
      <c r="W5" s="213" t="s">
        <v>475</v>
      </c>
      <c r="X5" s="213" t="s">
        <v>20</v>
      </c>
      <c r="Y5" s="213" t="s">
        <v>21</v>
      </c>
      <c r="AC5" s="446"/>
    </row>
    <row r="6" spans="1:29" s="428" customFormat="1" ht="10.5" customHeight="1" x14ac:dyDescent="0.15">
      <c r="A6" s="390">
        <v>1</v>
      </c>
      <c r="B6" s="390">
        <v>2</v>
      </c>
      <c r="C6" s="391">
        <v>3</v>
      </c>
      <c r="D6" s="391">
        <v>4</v>
      </c>
      <c r="E6" s="391">
        <v>5</v>
      </c>
      <c r="F6" s="391">
        <v>6</v>
      </c>
      <c r="G6" s="391">
        <v>7</v>
      </c>
      <c r="H6" s="391">
        <v>8</v>
      </c>
      <c r="I6" s="391">
        <v>9</v>
      </c>
      <c r="J6" s="391">
        <v>10</v>
      </c>
      <c r="K6" s="391">
        <v>11</v>
      </c>
      <c r="L6" s="391">
        <v>12</v>
      </c>
      <c r="M6" s="391">
        <v>13</v>
      </c>
      <c r="N6" s="391">
        <v>14</v>
      </c>
      <c r="O6" s="391">
        <v>15</v>
      </c>
      <c r="P6" s="391">
        <v>16</v>
      </c>
      <c r="Q6" s="391">
        <v>17</v>
      </c>
      <c r="R6" s="391">
        <v>18</v>
      </c>
      <c r="S6" s="391">
        <v>19</v>
      </c>
      <c r="T6" s="391">
        <v>20</v>
      </c>
      <c r="U6" s="391">
        <v>21</v>
      </c>
      <c r="V6" s="391">
        <v>22</v>
      </c>
      <c r="W6" s="391">
        <v>23</v>
      </c>
      <c r="X6" s="391">
        <v>24</v>
      </c>
      <c r="Y6" s="391">
        <v>25</v>
      </c>
      <c r="AC6" s="410"/>
    </row>
    <row r="7" spans="1:29" s="429" customFormat="1" ht="17.25" customHeight="1" x14ac:dyDescent="0.15">
      <c r="A7" s="369" t="s">
        <v>22</v>
      </c>
      <c r="B7" s="392" t="s">
        <v>411</v>
      </c>
      <c r="C7" s="516">
        <f t="shared" ref="C7:H7" si="0">SUM(C8:C11)</f>
        <v>0</v>
      </c>
      <c r="D7" s="516">
        <f t="shared" si="0"/>
        <v>0</v>
      </c>
      <c r="E7" s="516">
        <f t="shared" si="0"/>
        <v>0</v>
      </c>
      <c r="F7" s="516">
        <f t="shared" si="0"/>
        <v>0</v>
      </c>
      <c r="G7" s="516">
        <f t="shared" si="0"/>
        <v>0</v>
      </c>
      <c r="H7" s="516">
        <f t="shared" si="0"/>
        <v>0</v>
      </c>
      <c r="I7" s="516">
        <f t="shared" ref="I7:Y7" si="1">SUM(I8:I11)</f>
        <v>0</v>
      </c>
      <c r="J7" s="516">
        <f t="shared" si="1"/>
        <v>0</v>
      </c>
      <c r="K7" s="516">
        <f t="shared" si="1"/>
        <v>0</v>
      </c>
      <c r="L7" s="516">
        <f t="shared" si="1"/>
        <v>0</v>
      </c>
      <c r="M7" s="516">
        <f>SUM(M8:M11)</f>
        <v>0</v>
      </c>
      <c r="N7" s="516">
        <f t="shared" si="1"/>
        <v>0</v>
      </c>
      <c r="O7" s="516">
        <f t="shared" si="1"/>
        <v>0</v>
      </c>
      <c r="P7" s="516">
        <f t="shared" si="1"/>
        <v>0</v>
      </c>
      <c r="Q7" s="516">
        <f t="shared" si="1"/>
        <v>0</v>
      </c>
      <c r="R7" s="516">
        <f t="shared" si="1"/>
        <v>0</v>
      </c>
      <c r="S7" s="516">
        <f t="shared" si="1"/>
        <v>0</v>
      </c>
      <c r="T7" s="516">
        <f t="shared" si="1"/>
        <v>0</v>
      </c>
      <c r="U7" s="516">
        <f t="shared" si="1"/>
        <v>0</v>
      </c>
      <c r="V7" s="516">
        <f t="shared" si="1"/>
        <v>0</v>
      </c>
      <c r="W7" s="516">
        <f t="shared" si="1"/>
        <v>0</v>
      </c>
      <c r="X7" s="516">
        <f t="shared" si="1"/>
        <v>0</v>
      </c>
      <c r="Y7" s="516">
        <f t="shared" si="1"/>
        <v>0</v>
      </c>
      <c r="Z7" s="409" t="str">
        <f>IF(AND(M7&lt;=C7,N7&lt;=C7,O7&lt;=C7,P7&lt;=C7,Q7&lt;=C7,R7&lt;=C7,S7&lt;=C7,T7&lt;=C7),"Đúng","Sai")</f>
        <v>Đúng</v>
      </c>
      <c r="AA7" s="138" t="str">
        <f>IF(C7=U7+V7,"Đúng","Sai")</f>
        <v>Đúng</v>
      </c>
      <c r="AB7" s="138" t="str">
        <f>IF(V7=W7+X7,"Đúng","Sai")</f>
        <v>Đúng</v>
      </c>
      <c r="AC7" s="138" t="str">
        <f t="shared" ref="AC7:AC26" si="2">IF(Y7&lt;=X7,"Đúng","Sai")</f>
        <v>Đúng</v>
      </c>
    </row>
    <row r="8" spans="1:29" s="429" customFormat="1" ht="15" customHeight="1" x14ac:dyDescent="0.15">
      <c r="A8" s="393"/>
      <c r="B8" s="361" t="s">
        <v>23</v>
      </c>
      <c r="C8" s="517">
        <f>SUM(D8:L8)</f>
        <v>0</v>
      </c>
      <c r="D8" s="507"/>
      <c r="E8" s="507"/>
      <c r="F8" s="508"/>
      <c r="G8" s="508"/>
      <c r="H8" s="508"/>
      <c r="I8" s="508"/>
      <c r="J8" s="508"/>
      <c r="K8" s="508"/>
      <c r="L8" s="507"/>
      <c r="M8" s="507"/>
      <c r="N8" s="507"/>
      <c r="O8" s="507"/>
      <c r="P8" s="507"/>
      <c r="Q8" s="507"/>
      <c r="R8" s="507"/>
      <c r="S8" s="507"/>
      <c r="T8" s="507"/>
      <c r="U8" s="507"/>
      <c r="V8" s="507"/>
      <c r="W8" s="507"/>
      <c r="X8" s="507"/>
      <c r="Y8" s="507"/>
      <c r="Z8" s="409" t="str">
        <f t="shared" ref="Z8:Z26" si="3">IF(AND(M8&lt;=C8,N8&lt;=C8,O8&lt;=C8,P8&lt;=C8,Q8&lt;=C8,R8&lt;=C8,S8&lt;=C8,T8&lt;=C8),"Đúng","Sai")</f>
        <v>Đúng</v>
      </c>
      <c r="AA8" s="138" t="str">
        <f t="shared" ref="AA8:AA26" si="4">IF(C8=U8+V8,"Đúng","Sai")</f>
        <v>Đúng</v>
      </c>
      <c r="AB8" s="138" t="str">
        <f t="shared" ref="AB8:AB26" si="5">IF(V8=W8+X8,"Đúng","Sai")</f>
        <v>Đúng</v>
      </c>
      <c r="AC8" s="138" t="str">
        <f t="shared" si="2"/>
        <v>Đúng</v>
      </c>
    </row>
    <row r="9" spans="1:29" s="429" customFormat="1" ht="15" customHeight="1" x14ac:dyDescent="0.15">
      <c r="A9" s="359"/>
      <c r="B9" s="327" t="s">
        <v>24</v>
      </c>
      <c r="C9" s="517">
        <f>SUM(D9:L9)</f>
        <v>0</v>
      </c>
      <c r="D9" s="497"/>
      <c r="E9" s="497"/>
      <c r="F9" s="497"/>
      <c r="G9" s="507"/>
      <c r="H9" s="509"/>
      <c r="I9" s="509"/>
      <c r="J9" s="509"/>
      <c r="K9" s="509"/>
      <c r="L9" s="507"/>
      <c r="M9" s="497"/>
      <c r="N9" s="497"/>
      <c r="O9" s="497"/>
      <c r="P9" s="497"/>
      <c r="Q9" s="497"/>
      <c r="R9" s="497"/>
      <c r="S9" s="497"/>
      <c r="T9" s="497"/>
      <c r="U9" s="497"/>
      <c r="V9" s="507"/>
      <c r="W9" s="497"/>
      <c r="X9" s="497"/>
      <c r="Y9" s="497"/>
      <c r="Z9" s="409" t="str">
        <f t="shared" si="3"/>
        <v>Đúng</v>
      </c>
      <c r="AA9" s="138" t="str">
        <f t="shared" si="4"/>
        <v>Đúng</v>
      </c>
      <c r="AB9" s="138" t="str">
        <f t="shared" si="5"/>
        <v>Đúng</v>
      </c>
      <c r="AC9" s="138" t="str">
        <f t="shared" si="2"/>
        <v>Đúng</v>
      </c>
    </row>
    <row r="10" spans="1:29" s="429" customFormat="1" ht="15" customHeight="1" x14ac:dyDescent="0.15">
      <c r="A10" s="359"/>
      <c r="B10" s="327" t="s">
        <v>25</v>
      </c>
      <c r="C10" s="517">
        <f>SUM(D10:L10)</f>
        <v>0</v>
      </c>
      <c r="D10" s="507"/>
      <c r="E10" s="507"/>
      <c r="F10" s="497"/>
      <c r="G10" s="497"/>
      <c r="H10" s="497"/>
      <c r="I10" s="497"/>
      <c r="J10" s="509"/>
      <c r="K10" s="509"/>
      <c r="L10" s="507"/>
      <c r="M10" s="507"/>
      <c r="N10" s="507"/>
      <c r="O10" s="507"/>
      <c r="P10" s="507"/>
      <c r="Q10" s="507"/>
      <c r="R10" s="507"/>
      <c r="S10" s="507"/>
      <c r="T10" s="507"/>
      <c r="U10" s="497"/>
      <c r="V10" s="507"/>
      <c r="W10" s="507"/>
      <c r="X10" s="507"/>
      <c r="Y10" s="507"/>
      <c r="Z10" s="409" t="str">
        <f t="shared" si="3"/>
        <v>Đúng</v>
      </c>
      <c r="AA10" s="138" t="str">
        <f>IF(C10=U10+V10,"Đúng","Sai")</f>
        <v>Đúng</v>
      </c>
      <c r="AB10" s="138" t="str">
        <f>IF(V10=W10+X10,"Đúng","Sai")</f>
        <v>Đúng</v>
      </c>
      <c r="AC10" s="138" t="str">
        <f t="shared" si="2"/>
        <v>Đúng</v>
      </c>
    </row>
    <row r="11" spans="1:29" s="429" customFormat="1" ht="15" customHeight="1" x14ac:dyDescent="0.15">
      <c r="A11" s="367"/>
      <c r="B11" s="368" t="s">
        <v>26</v>
      </c>
      <c r="C11" s="517">
        <f>SUM(D11:L11)</f>
        <v>0</v>
      </c>
      <c r="D11" s="510"/>
      <c r="E11" s="510"/>
      <c r="F11" s="497"/>
      <c r="G11" s="497"/>
      <c r="H11" s="497"/>
      <c r="I11" s="497"/>
      <c r="J11" s="507"/>
      <c r="K11" s="507"/>
      <c r="L11" s="507"/>
      <c r="M11" s="510"/>
      <c r="N11" s="510"/>
      <c r="O11" s="510"/>
      <c r="P11" s="510"/>
      <c r="Q11" s="510"/>
      <c r="R11" s="510"/>
      <c r="S11" s="510"/>
      <c r="T11" s="510"/>
      <c r="U11" s="497"/>
      <c r="V11" s="507"/>
      <c r="W11" s="510"/>
      <c r="X11" s="510"/>
      <c r="Y11" s="510"/>
      <c r="Z11" s="409" t="str">
        <f t="shared" si="3"/>
        <v>Đúng</v>
      </c>
      <c r="AA11" s="138" t="str">
        <f>IF(C11=U11+V11,"Đúng","Sai")</f>
        <v>Đúng</v>
      </c>
      <c r="AB11" s="138" t="str">
        <f t="shared" si="5"/>
        <v>Đúng</v>
      </c>
      <c r="AC11" s="138" t="str">
        <f t="shared" si="2"/>
        <v>Đúng</v>
      </c>
    </row>
    <row r="12" spans="1:29" s="429" customFormat="1" ht="18" customHeight="1" x14ac:dyDescent="0.15">
      <c r="A12" s="355" t="s">
        <v>27</v>
      </c>
      <c r="B12" s="394" t="s">
        <v>28</v>
      </c>
      <c r="C12" s="516">
        <f>SUM(C13:C18)</f>
        <v>0</v>
      </c>
      <c r="D12" s="516">
        <f t="shared" ref="D12:Y12" si="6">SUM(D13:D18)</f>
        <v>0</v>
      </c>
      <c r="E12" s="516">
        <f t="shared" si="6"/>
        <v>0</v>
      </c>
      <c r="F12" s="516">
        <f t="shared" ref="F12:K12" si="7">SUM(F13:F18)</f>
        <v>0</v>
      </c>
      <c r="G12" s="516">
        <f t="shared" si="7"/>
        <v>0</v>
      </c>
      <c r="H12" s="516">
        <f t="shared" si="7"/>
        <v>0</v>
      </c>
      <c r="I12" s="516">
        <f t="shared" si="7"/>
        <v>0</v>
      </c>
      <c r="J12" s="516">
        <f t="shared" si="7"/>
        <v>0</v>
      </c>
      <c r="K12" s="516">
        <f t="shared" si="7"/>
        <v>0</v>
      </c>
      <c r="L12" s="516">
        <f t="shared" si="6"/>
        <v>0</v>
      </c>
      <c r="M12" s="516">
        <f t="shared" si="6"/>
        <v>0</v>
      </c>
      <c r="N12" s="516">
        <f t="shared" si="6"/>
        <v>0</v>
      </c>
      <c r="O12" s="516">
        <f t="shared" si="6"/>
        <v>0</v>
      </c>
      <c r="P12" s="516">
        <f t="shared" si="6"/>
        <v>0</v>
      </c>
      <c r="Q12" s="516">
        <f t="shared" si="6"/>
        <v>0</v>
      </c>
      <c r="R12" s="516">
        <f t="shared" si="6"/>
        <v>0</v>
      </c>
      <c r="S12" s="516">
        <f t="shared" si="6"/>
        <v>0</v>
      </c>
      <c r="T12" s="516">
        <f t="shared" si="6"/>
        <v>0</v>
      </c>
      <c r="U12" s="516">
        <f t="shared" si="6"/>
        <v>0</v>
      </c>
      <c r="V12" s="516">
        <f t="shared" si="6"/>
        <v>0</v>
      </c>
      <c r="W12" s="516">
        <f t="shared" si="6"/>
        <v>0</v>
      </c>
      <c r="X12" s="516">
        <f t="shared" si="6"/>
        <v>0</v>
      </c>
      <c r="Y12" s="516">
        <f t="shared" si="6"/>
        <v>0</v>
      </c>
      <c r="Z12" s="409" t="str">
        <f t="shared" si="3"/>
        <v>Đúng</v>
      </c>
      <c r="AA12" s="138" t="str">
        <f t="shared" si="4"/>
        <v>Đúng</v>
      </c>
      <c r="AB12" s="138" t="str">
        <f t="shared" si="5"/>
        <v>Đúng</v>
      </c>
      <c r="AC12" s="138" t="str">
        <f t="shared" si="2"/>
        <v>Đúng</v>
      </c>
    </row>
    <row r="13" spans="1:29" s="429" customFormat="1" ht="15" customHeight="1" x14ac:dyDescent="0.15">
      <c r="A13" s="356"/>
      <c r="B13" s="326" t="s">
        <v>29</v>
      </c>
      <c r="C13" s="517">
        <f t="shared" ref="C13:C18" si="8">SUM(D13:L13)</f>
        <v>0</v>
      </c>
      <c r="D13" s="507"/>
      <c r="E13" s="507"/>
      <c r="F13" s="508"/>
      <c r="G13" s="508"/>
      <c r="H13" s="508"/>
      <c r="I13" s="508"/>
      <c r="J13" s="508"/>
      <c r="K13" s="508"/>
      <c r="L13" s="507"/>
      <c r="M13" s="507"/>
      <c r="N13" s="507"/>
      <c r="O13" s="507"/>
      <c r="P13" s="507"/>
      <c r="Q13" s="507"/>
      <c r="R13" s="507"/>
      <c r="S13" s="507"/>
      <c r="T13" s="507"/>
      <c r="U13" s="497"/>
      <c r="V13" s="507"/>
      <c r="W13" s="507"/>
      <c r="X13" s="507"/>
      <c r="Y13" s="507"/>
      <c r="Z13" s="409" t="str">
        <f t="shared" si="3"/>
        <v>Đúng</v>
      </c>
      <c r="AA13" s="138" t="str">
        <f t="shared" si="4"/>
        <v>Đúng</v>
      </c>
      <c r="AB13" s="138" t="str">
        <f t="shared" si="5"/>
        <v>Đúng</v>
      </c>
      <c r="AC13" s="138" t="str">
        <f t="shared" si="2"/>
        <v>Đúng</v>
      </c>
    </row>
    <row r="14" spans="1:29" s="429" customFormat="1" ht="15" customHeight="1" x14ac:dyDescent="0.15">
      <c r="A14" s="359"/>
      <c r="B14" s="327" t="s">
        <v>30</v>
      </c>
      <c r="C14" s="517">
        <f t="shared" si="8"/>
        <v>0</v>
      </c>
      <c r="D14" s="497"/>
      <c r="E14" s="497"/>
      <c r="F14" s="497"/>
      <c r="G14" s="497"/>
      <c r="H14" s="509"/>
      <c r="I14" s="509"/>
      <c r="J14" s="509"/>
      <c r="K14" s="509"/>
      <c r="L14" s="507"/>
      <c r="M14" s="497"/>
      <c r="N14" s="497"/>
      <c r="O14" s="497"/>
      <c r="P14" s="497"/>
      <c r="Q14" s="497"/>
      <c r="R14" s="497"/>
      <c r="S14" s="497"/>
      <c r="T14" s="497"/>
      <c r="U14" s="497"/>
      <c r="V14" s="507"/>
      <c r="W14" s="497"/>
      <c r="X14" s="497"/>
      <c r="Y14" s="497"/>
      <c r="Z14" s="409" t="str">
        <f t="shared" si="3"/>
        <v>Đúng</v>
      </c>
      <c r="AA14" s="138" t="str">
        <f t="shared" si="4"/>
        <v>Đúng</v>
      </c>
      <c r="AB14" s="138" t="str">
        <f t="shared" si="5"/>
        <v>Đúng</v>
      </c>
      <c r="AC14" s="138" t="str">
        <f t="shared" si="2"/>
        <v>Đúng</v>
      </c>
    </row>
    <row r="15" spans="1:29" s="429" customFormat="1" ht="15" customHeight="1" x14ac:dyDescent="0.15">
      <c r="A15" s="360"/>
      <c r="B15" s="361" t="s">
        <v>31</v>
      </c>
      <c r="C15" s="517">
        <f t="shared" si="8"/>
        <v>0</v>
      </c>
      <c r="D15" s="507"/>
      <c r="E15" s="498"/>
      <c r="F15" s="507"/>
      <c r="G15" s="498"/>
      <c r="H15" s="498"/>
      <c r="I15" s="498"/>
      <c r="J15" s="509"/>
      <c r="K15" s="509"/>
      <c r="L15" s="507"/>
      <c r="M15" s="498"/>
      <c r="N15" s="498"/>
      <c r="O15" s="498"/>
      <c r="P15" s="498"/>
      <c r="Q15" s="498"/>
      <c r="R15" s="498"/>
      <c r="S15" s="498"/>
      <c r="T15" s="498"/>
      <c r="U15" s="497"/>
      <c r="V15" s="507"/>
      <c r="W15" s="498"/>
      <c r="X15" s="498"/>
      <c r="Y15" s="498"/>
      <c r="Z15" s="409" t="str">
        <f t="shared" si="3"/>
        <v>Đúng</v>
      </c>
      <c r="AA15" s="138" t="str">
        <f t="shared" si="4"/>
        <v>Đúng</v>
      </c>
      <c r="AB15" s="138" t="str">
        <f t="shared" si="5"/>
        <v>Đúng</v>
      </c>
      <c r="AC15" s="138" t="str">
        <f t="shared" si="2"/>
        <v>Đúng</v>
      </c>
    </row>
    <row r="16" spans="1:29" s="429" customFormat="1" ht="15" customHeight="1" x14ac:dyDescent="0.15">
      <c r="A16" s="359"/>
      <c r="B16" s="327" t="s">
        <v>32</v>
      </c>
      <c r="C16" s="517">
        <f t="shared" si="8"/>
        <v>0</v>
      </c>
      <c r="D16" s="507"/>
      <c r="E16" s="497"/>
      <c r="F16" s="497"/>
      <c r="G16" s="497"/>
      <c r="H16" s="497"/>
      <c r="I16" s="497"/>
      <c r="J16" s="497"/>
      <c r="K16" s="511"/>
      <c r="L16" s="497"/>
      <c r="M16" s="497"/>
      <c r="N16" s="497"/>
      <c r="O16" s="497"/>
      <c r="P16" s="497"/>
      <c r="Q16" s="497"/>
      <c r="R16" s="497"/>
      <c r="S16" s="497"/>
      <c r="T16" s="497"/>
      <c r="U16" s="497"/>
      <c r="V16" s="507"/>
      <c r="W16" s="497"/>
      <c r="X16" s="497"/>
      <c r="Y16" s="497"/>
      <c r="Z16" s="409" t="str">
        <f t="shared" si="3"/>
        <v>Đúng</v>
      </c>
      <c r="AA16" s="138" t="str">
        <f t="shared" si="4"/>
        <v>Đúng</v>
      </c>
      <c r="AB16" s="138" t="str">
        <f t="shared" si="5"/>
        <v>Đúng</v>
      </c>
      <c r="AC16" s="138" t="str">
        <f t="shared" si="2"/>
        <v>Đúng</v>
      </c>
    </row>
    <row r="17" spans="1:29" s="429" customFormat="1" ht="15" customHeight="1" x14ac:dyDescent="0.15">
      <c r="A17" s="359"/>
      <c r="B17" s="327" t="s">
        <v>425</v>
      </c>
      <c r="C17" s="517">
        <f t="shared" si="8"/>
        <v>0</v>
      </c>
      <c r="D17" s="497"/>
      <c r="E17" s="497"/>
      <c r="F17" s="497"/>
      <c r="G17" s="497"/>
      <c r="H17" s="497"/>
      <c r="I17" s="497"/>
      <c r="J17" s="497"/>
      <c r="K17" s="497"/>
      <c r="L17" s="497"/>
      <c r="M17" s="497"/>
      <c r="N17" s="497"/>
      <c r="O17" s="497"/>
      <c r="P17" s="497"/>
      <c r="Q17" s="497"/>
      <c r="R17" s="497"/>
      <c r="S17" s="497"/>
      <c r="T17" s="497"/>
      <c r="U17" s="497"/>
      <c r="V17" s="507"/>
      <c r="W17" s="497"/>
      <c r="X17" s="497"/>
      <c r="Y17" s="497"/>
      <c r="Z17" s="409" t="str">
        <f t="shared" si="3"/>
        <v>Đúng</v>
      </c>
      <c r="AA17" s="138" t="str">
        <f t="shared" si="4"/>
        <v>Đúng</v>
      </c>
      <c r="AB17" s="138" t="str">
        <f t="shared" si="5"/>
        <v>Đúng</v>
      </c>
      <c r="AC17" s="138" t="str">
        <f t="shared" si="2"/>
        <v>Đúng</v>
      </c>
    </row>
    <row r="18" spans="1:29" s="429" customFormat="1" ht="15" customHeight="1" x14ac:dyDescent="0.15">
      <c r="A18" s="362"/>
      <c r="B18" s="328" t="s">
        <v>33</v>
      </c>
      <c r="C18" s="518">
        <f t="shared" si="8"/>
        <v>0</v>
      </c>
      <c r="D18" s="512"/>
      <c r="E18" s="512"/>
      <c r="F18" s="512"/>
      <c r="G18" s="512"/>
      <c r="H18" s="512"/>
      <c r="I18" s="512"/>
      <c r="J18" s="512"/>
      <c r="K18" s="512"/>
      <c r="L18" s="512"/>
      <c r="M18" s="512"/>
      <c r="N18" s="512"/>
      <c r="O18" s="512"/>
      <c r="P18" s="512"/>
      <c r="Q18" s="512"/>
      <c r="R18" s="512"/>
      <c r="S18" s="512"/>
      <c r="T18" s="512"/>
      <c r="U18" s="513"/>
      <c r="V18" s="498"/>
      <c r="W18" s="512"/>
      <c r="X18" s="512"/>
      <c r="Y18" s="512"/>
      <c r="Z18" s="409" t="str">
        <f t="shared" si="3"/>
        <v>Đúng</v>
      </c>
      <c r="AA18" s="138" t="str">
        <f t="shared" si="4"/>
        <v>Đúng</v>
      </c>
      <c r="AB18" s="138" t="str">
        <f t="shared" si="5"/>
        <v>Đúng</v>
      </c>
      <c r="AC18" s="138" t="str">
        <f t="shared" si="2"/>
        <v>Đúng</v>
      </c>
    </row>
    <row r="19" spans="1:29" s="429" customFormat="1" ht="17.25" customHeight="1" x14ac:dyDescent="0.15">
      <c r="A19" s="355" t="s">
        <v>34</v>
      </c>
      <c r="B19" s="394" t="s">
        <v>35</v>
      </c>
      <c r="C19" s="516">
        <f>SUM(C20:C26)</f>
        <v>0</v>
      </c>
      <c r="D19" s="519">
        <f t="shared" ref="D19:Y19" si="9">SUM(D20:D26)</f>
        <v>0</v>
      </c>
      <c r="E19" s="519">
        <f t="shared" si="9"/>
        <v>0</v>
      </c>
      <c r="F19" s="519">
        <f>SUM(F20:F26)</f>
        <v>0</v>
      </c>
      <c r="G19" s="519">
        <f t="shared" si="9"/>
        <v>0</v>
      </c>
      <c r="H19" s="519">
        <f t="shared" si="9"/>
        <v>0</v>
      </c>
      <c r="I19" s="519">
        <f t="shared" si="9"/>
        <v>0</v>
      </c>
      <c r="J19" s="519">
        <f t="shared" si="9"/>
        <v>0</v>
      </c>
      <c r="K19" s="519">
        <f t="shared" si="9"/>
        <v>0</v>
      </c>
      <c r="L19" s="519">
        <f>SUM(L20:L26)</f>
        <v>0</v>
      </c>
      <c r="M19" s="519">
        <f t="shared" si="9"/>
        <v>0</v>
      </c>
      <c r="N19" s="519">
        <f t="shared" si="9"/>
        <v>0</v>
      </c>
      <c r="O19" s="519">
        <f t="shared" si="9"/>
        <v>0</v>
      </c>
      <c r="P19" s="519">
        <f t="shared" si="9"/>
        <v>0</v>
      </c>
      <c r="Q19" s="519">
        <f t="shared" si="9"/>
        <v>0</v>
      </c>
      <c r="R19" s="519">
        <f t="shared" si="9"/>
        <v>0</v>
      </c>
      <c r="S19" s="519">
        <f t="shared" si="9"/>
        <v>0</v>
      </c>
      <c r="T19" s="519">
        <f t="shared" si="9"/>
        <v>0</v>
      </c>
      <c r="U19" s="516">
        <f t="shared" si="9"/>
        <v>0</v>
      </c>
      <c r="V19" s="516">
        <f t="shared" si="9"/>
        <v>0</v>
      </c>
      <c r="W19" s="519">
        <f t="shared" si="9"/>
        <v>0</v>
      </c>
      <c r="X19" s="519">
        <f t="shared" si="9"/>
        <v>0</v>
      </c>
      <c r="Y19" s="519">
        <f t="shared" si="9"/>
        <v>0</v>
      </c>
      <c r="Z19" s="409" t="str">
        <f t="shared" si="3"/>
        <v>Đúng</v>
      </c>
      <c r="AA19" s="138" t="str">
        <f t="shared" si="4"/>
        <v>Đúng</v>
      </c>
      <c r="AB19" s="138" t="str">
        <f t="shared" si="5"/>
        <v>Đúng</v>
      </c>
      <c r="AC19" s="138" t="str">
        <f t="shared" si="2"/>
        <v>Đúng</v>
      </c>
    </row>
    <row r="20" spans="1:29" s="429" customFormat="1" ht="15" customHeight="1" x14ac:dyDescent="0.15">
      <c r="A20" s="356"/>
      <c r="B20" s="326" t="s">
        <v>36</v>
      </c>
      <c r="C20" s="517">
        <f t="shared" ref="C20:C25" si="10">SUM(D20:L20)</f>
        <v>0</v>
      </c>
      <c r="D20" s="514"/>
      <c r="E20" s="514"/>
      <c r="F20" s="514"/>
      <c r="G20" s="514"/>
      <c r="H20" s="514"/>
      <c r="I20" s="514"/>
      <c r="J20" s="514"/>
      <c r="K20" s="514"/>
      <c r="L20" s="514"/>
      <c r="M20" s="514"/>
      <c r="N20" s="514"/>
      <c r="O20" s="514"/>
      <c r="P20" s="514"/>
      <c r="Q20" s="514"/>
      <c r="R20" s="514"/>
      <c r="S20" s="514"/>
      <c r="T20" s="514"/>
      <c r="U20" s="507"/>
      <c r="V20" s="507"/>
      <c r="W20" s="514"/>
      <c r="X20" s="514"/>
      <c r="Y20" s="514"/>
      <c r="Z20" s="409" t="str">
        <f t="shared" si="3"/>
        <v>Đúng</v>
      </c>
      <c r="AA20" s="138" t="str">
        <f t="shared" si="4"/>
        <v>Đúng</v>
      </c>
      <c r="AB20" s="138" t="str">
        <f t="shared" si="5"/>
        <v>Đúng</v>
      </c>
      <c r="AC20" s="138" t="str">
        <f t="shared" si="2"/>
        <v>Đúng</v>
      </c>
    </row>
    <row r="21" spans="1:29" s="429" customFormat="1" ht="15" customHeight="1" x14ac:dyDescent="0.15">
      <c r="A21" s="359"/>
      <c r="B21" s="327" t="s">
        <v>94</v>
      </c>
      <c r="C21" s="517">
        <f t="shared" si="10"/>
        <v>0</v>
      </c>
      <c r="D21" s="497"/>
      <c r="E21" s="497"/>
      <c r="F21" s="497"/>
      <c r="G21" s="497"/>
      <c r="H21" s="497"/>
      <c r="I21" s="497"/>
      <c r="J21" s="497"/>
      <c r="K21" s="497"/>
      <c r="L21" s="497"/>
      <c r="M21" s="497"/>
      <c r="N21" s="497"/>
      <c r="O21" s="497"/>
      <c r="P21" s="497"/>
      <c r="Q21" s="497"/>
      <c r="R21" s="497"/>
      <c r="S21" s="497"/>
      <c r="T21" s="497"/>
      <c r="U21" s="497"/>
      <c r="V21" s="507"/>
      <c r="W21" s="497"/>
      <c r="X21" s="497"/>
      <c r="Y21" s="497"/>
      <c r="Z21" s="409" t="str">
        <f t="shared" si="3"/>
        <v>Đúng</v>
      </c>
      <c r="AA21" s="138" t="str">
        <f t="shared" si="4"/>
        <v>Đúng</v>
      </c>
      <c r="AB21" s="138" t="str">
        <f t="shared" si="5"/>
        <v>Đúng</v>
      </c>
      <c r="AC21" s="138" t="str">
        <f t="shared" si="2"/>
        <v>Đúng</v>
      </c>
    </row>
    <row r="22" spans="1:29" s="429" customFormat="1" ht="15" customHeight="1" x14ac:dyDescent="0.15">
      <c r="A22" s="359"/>
      <c r="B22" s="327" t="s">
        <v>37</v>
      </c>
      <c r="C22" s="517">
        <f t="shared" si="10"/>
        <v>0</v>
      </c>
      <c r="D22" s="497"/>
      <c r="E22" s="497"/>
      <c r="F22" s="497"/>
      <c r="G22" s="497"/>
      <c r="H22" s="497"/>
      <c r="I22" s="497"/>
      <c r="J22" s="497"/>
      <c r="K22" s="497"/>
      <c r="L22" s="497"/>
      <c r="M22" s="497"/>
      <c r="N22" s="497"/>
      <c r="O22" s="497"/>
      <c r="P22" s="497"/>
      <c r="Q22" s="497"/>
      <c r="R22" s="497"/>
      <c r="S22" s="497"/>
      <c r="T22" s="497"/>
      <c r="U22" s="497"/>
      <c r="V22" s="507"/>
      <c r="W22" s="497"/>
      <c r="X22" s="497"/>
      <c r="Y22" s="497"/>
      <c r="Z22" s="409" t="str">
        <f>IF(AND(M22&lt;=C22,N22&lt;=C22,O22&lt;=C22,P22&lt;=C22,Q22&lt;=C22,R22&lt;=C22,S22&lt;=C22,T22&lt;=C22),"Đúng","Sai")</f>
        <v>Đúng</v>
      </c>
      <c r="AA22" s="138" t="str">
        <f>IF(C22=U22+V22,"Đúng","Sai")</f>
        <v>Đúng</v>
      </c>
      <c r="AB22" s="138" t="str">
        <f t="shared" si="5"/>
        <v>Đúng</v>
      </c>
      <c r="AC22" s="138" t="str">
        <f t="shared" si="2"/>
        <v>Đúng</v>
      </c>
    </row>
    <row r="23" spans="1:29" s="429" customFormat="1" ht="15" customHeight="1" x14ac:dyDescent="0.15">
      <c r="A23" s="359"/>
      <c r="B23" s="327" t="s">
        <v>38</v>
      </c>
      <c r="C23" s="517">
        <f t="shared" si="10"/>
        <v>0</v>
      </c>
      <c r="D23" s="497"/>
      <c r="E23" s="497"/>
      <c r="F23" s="497"/>
      <c r="G23" s="497"/>
      <c r="H23" s="497"/>
      <c r="I23" s="497"/>
      <c r="J23" s="497"/>
      <c r="K23" s="497"/>
      <c r="L23" s="497"/>
      <c r="M23" s="497"/>
      <c r="N23" s="497"/>
      <c r="O23" s="497"/>
      <c r="P23" s="497"/>
      <c r="Q23" s="497"/>
      <c r="R23" s="497"/>
      <c r="S23" s="497"/>
      <c r="T23" s="497"/>
      <c r="U23" s="497"/>
      <c r="V23" s="507"/>
      <c r="W23" s="497"/>
      <c r="X23" s="497"/>
      <c r="Y23" s="497"/>
      <c r="Z23" s="409" t="str">
        <f t="shared" si="3"/>
        <v>Đúng</v>
      </c>
      <c r="AA23" s="138" t="str">
        <f t="shared" si="4"/>
        <v>Đúng</v>
      </c>
      <c r="AB23" s="138" t="str">
        <f t="shared" si="5"/>
        <v>Đúng</v>
      </c>
      <c r="AC23" s="138" t="str">
        <f t="shared" si="2"/>
        <v>Đúng</v>
      </c>
    </row>
    <row r="24" spans="1:29" s="429" customFormat="1" ht="15" customHeight="1" x14ac:dyDescent="0.15">
      <c r="A24" s="359"/>
      <c r="B24" s="327" t="s">
        <v>424</v>
      </c>
      <c r="C24" s="517">
        <f t="shared" si="10"/>
        <v>0</v>
      </c>
      <c r="D24" s="497"/>
      <c r="E24" s="497"/>
      <c r="F24" s="497"/>
      <c r="G24" s="497"/>
      <c r="H24" s="497"/>
      <c r="I24" s="497"/>
      <c r="J24" s="497"/>
      <c r="K24" s="497"/>
      <c r="L24" s="497"/>
      <c r="M24" s="497"/>
      <c r="N24" s="497"/>
      <c r="O24" s="497"/>
      <c r="P24" s="497"/>
      <c r="Q24" s="497"/>
      <c r="R24" s="497"/>
      <c r="S24" s="497"/>
      <c r="T24" s="497"/>
      <c r="U24" s="497"/>
      <c r="V24" s="507"/>
      <c r="W24" s="497"/>
      <c r="X24" s="497"/>
      <c r="Y24" s="497"/>
      <c r="Z24" s="409" t="str">
        <f t="shared" si="3"/>
        <v>Đúng</v>
      </c>
      <c r="AA24" s="138" t="str">
        <f t="shared" si="4"/>
        <v>Đúng</v>
      </c>
      <c r="AB24" s="138" t="str">
        <f t="shared" si="5"/>
        <v>Đúng</v>
      </c>
      <c r="AC24" s="138" t="str">
        <f t="shared" si="2"/>
        <v>Đúng</v>
      </c>
    </row>
    <row r="25" spans="1:29" s="429" customFormat="1" ht="15" customHeight="1" x14ac:dyDescent="0.15">
      <c r="A25" s="359"/>
      <c r="B25" s="327" t="s">
        <v>39</v>
      </c>
      <c r="C25" s="517">
        <f t="shared" si="10"/>
        <v>0</v>
      </c>
      <c r="D25" s="497"/>
      <c r="E25" s="497"/>
      <c r="F25" s="497"/>
      <c r="G25" s="497"/>
      <c r="H25" s="497"/>
      <c r="I25" s="497"/>
      <c r="J25" s="497"/>
      <c r="K25" s="497"/>
      <c r="L25" s="497"/>
      <c r="M25" s="497"/>
      <c r="N25" s="497"/>
      <c r="O25" s="497"/>
      <c r="P25" s="497"/>
      <c r="Q25" s="497"/>
      <c r="R25" s="497"/>
      <c r="S25" s="497"/>
      <c r="T25" s="497"/>
      <c r="U25" s="497"/>
      <c r="V25" s="507"/>
      <c r="W25" s="497"/>
      <c r="X25" s="497"/>
      <c r="Y25" s="497"/>
      <c r="Z25" s="409" t="str">
        <f t="shared" si="3"/>
        <v>Đúng</v>
      </c>
      <c r="AA25" s="138" t="str">
        <f t="shared" si="4"/>
        <v>Đúng</v>
      </c>
      <c r="AB25" s="138" t="str">
        <f t="shared" si="5"/>
        <v>Đúng</v>
      </c>
      <c r="AC25" s="138" t="str">
        <f t="shared" si="2"/>
        <v>Đúng</v>
      </c>
    </row>
    <row r="26" spans="1:29" s="429" customFormat="1" ht="15" customHeight="1" x14ac:dyDescent="0.15">
      <c r="A26" s="367"/>
      <c r="B26" s="368" t="s">
        <v>40</v>
      </c>
      <c r="C26" s="517">
        <f>SUM(D26:L26)</f>
        <v>0</v>
      </c>
      <c r="D26" s="510"/>
      <c r="E26" s="510"/>
      <c r="F26" s="510"/>
      <c r="G26" s="510"/>
      <c r="H26" s="510"/>
      <c r="I26" s="510"/>
      <c r="J26" s="510"/>
      <c r="K26" s="510"/>
      <c r="L26" s="510"/>
      <c r="M26" s="510"/>
      <c r="N26" s="510"/>
      <c r="O26" s="510"/>
      <c r="P26" s="510"/>
      <c r="Q26" s="510"/>
      <c r="R26" s="510"/>
      <c r="S26" s="510"/>
      <c r="T26" s="510"/>
      <c r="U26" s="497"/>
      <c r="V26" s="507"/>
      <c r="W26" s="510"/>
      <c r="X26" s="510"/>
      <c r="Y26" s="510"/>
      <c r="Z26" s="409" t="str">
        <f t="shared" si="3"/>
        <v>Đúng</v>
      </c>
      <c r="AA26" s="138" t="str">
        <f t="shared" si="4"/>
        <v>Đúng</v>
      </c>
      <c r="AB26" s="138" t="str">
        <f t="shared" si="5"/>
        <v>Đúng</v>
      </c>
      <c r="AC26" s="138" t="str">
        <f t="shared" si="2"/>
        <v>Đúng</v>
      </c>
    </row>
    <row r="27" spans="1:29" s="429" customFormat="1" ht="17.25" customHeight="1" x14ac:dyDescent="0.15">
      <c r="A27" s="395" t="s">
        <v>41</v>
      </c>
      <c r="B27" s="396" t="s">
        <v>6</v>
      </c>
      <c r="C27" s="516">
        <f>C28+C29</f>
        <v>0</v>
      </c>
      <c r="D27" s="516">
        <f t="shared" ref="D27:T27" si="11">D28+D29</f>
        <v>0</v>
      </c>
      <c r="E27" s="516">
        <f t="shared" si="11"/>
        <v>0</v>
      </c>
      <c r="F27" s="516">
        <f t="shared" si="11"/>
        <v>0</v>
      </c>
      <c r="G27" s="516">
        <f t="shared" si="11"/>
        <v>0</v>
      </c>
      <c r="H27" s="516">
        <f t="shared" si="11"/>
        <v>0</v>
      </c>
      <c r="I27" s="516">
        <f t="shared" si="11"/>
        <v>0</v>
      </c>
      <c r="J27" s="516">
        <f t="shared" si="11"/>
        <v>0</v>
      </c>
      <c r="K27" s="516">
        <f t="shared" si="11"/>
        <v>0</v>
      </c>
      <c r="L27" s="516">
        <f t="shared" si="11"/>
        <v>0</v>
      </c>
      <c r="M27" s="516">
        <f t="shared" si="11"/>
        <v>0</v>
      </c>
      <c r="N27" s="516">
        <f t="shared" si="11"/>
        <v>0</v>
      </c>
      <c r="O27" s="516">
        <f t="shared" si="11"/>
        <v>0</v>
      </c>
      <c r="P27" s="516">
        <f t="shared" si="11"/>
        <v>0</v>
      </c>
      <c r="Q27" s="516">
        <f t="shared" si="11"/>
        <v>0</v>
      </c>
      <c r="R27" s="516">
        <f t="shared" si="11"/>
        <v>0</v>
      </c>
      <c r="S27" s="516">
        <f t="shared" si="11"/>
        <v>0</v>
      </c>
      <c r="T27" s="516">
        <f t="shared" si="11"/>
        <v>0</v>
      </c>
      <c r="U27" s="520"/>
      <c r="V27" s="520"/>
      <c r="W27" s="520"/>
      <c r="X27" s="520"/>
      <c r="Y27" s="520"/>
      <c r="AC27" s="138"/>
    </row>
    <row r="28" spans="1:29" s="429" customFormat="1" ht="15" customHeight="1" x14ac:dyDescent="0.15">
      <c r="A28" s="356"/>
      <c r="B28" s="326" t="s">
        <v>16</v>
      </c>
      <c r="C28" s="521">
        <f>SUM(D28:L28)</f>
        <v>0</v>
      </c>
      <c r="D28" s="507"/>
      <c r="E28" s="507"/>
      <c r="F28" s="507"/>
      <c r="G28" s="507"/>
      <c r="H28" s="507"/>
      <c r="I28" s="507"/>
      <c r="J28" s="507"/>
      <c r="K28" s="507"/>
      <c r="L28" s="507"/>
      <c r="M28" s="507"/>
      <c r="N28" s="507"/>
      <c r="O28" s="507"/>
      <c r="P28" s="507"/>
      <c r="Q28" s="507"/>
      <c r="R28" s="507"/>
      <c r="S28" s="507"/>
      <c r="T28" s="507"/>
      <c r="U28" s="508"/>
      <c r="V28" s="508"/>
      <c r="W28" s="508"/>
      <c r="X28" s="508"/>
      <c r="Y28" s="508"/>
      <c r="AC28" s="138"/>
    </row>
    <row r="29" spans="1:29" s="429" customFormat="1" ht="15" customHeight="1" x14ac:dyDescent="0.15">
      <c r="A29" s="359"/>
      <c r="B29" s="327" t="s">
        <v>17</v>
      </c>
      <c r="C29" s="521">
        <f>SUM(D29:L29)</f>
        <v>0</v>
      </c>
      <c r="D29" s="507"/>
      <c r="E29" s="507"/>
      <c r="F29" s="507"/>
      <c r="G29" s="507"/>
      <c r="H29" s="507"/>
      <c r="I29" s="507"/>
      <c r="J29" s="507"/>
      <c r="K29" s="507"/>
      <c r="L29" s="507"/>
      <c r="M29" s="507"/>
      <c r="N29" s="507"/>
      <c r="O29" s="507"/>
      <c r="P29" s="507"/>
      <c r="Q29" s="507"/>
      <c r="R29" s="507"/>
      <c r="S29" s="507"/>
      <c r="T29" s="507"/>
      <c r="U29" s="508"/>
      <c r="V29" s="508"/>
      <c r="W29" s="508"/>
      <c r="X29" s="508"/>
      <c r="Y29" s="508"/>
      <c r="AC29" s="138"/>
    </row>
    <row r="30" spans="1:29" s="429" customFormat="1" ht="24" customHeight="1" x14ac:dyDescent="0.15">
      <c r="A30" s="359"/>
      <c r="B30" s="327" t="s">
        <v>474</v>
      </c>
      <c r="C30" s="521">
        <f>SUM(D30:L30)</f>
        <v>0</v>
      </c>
      <c r="D30" s="507"/>
      <c r="E30" s="507"/>
      <c r="F30" s="507"/>
      <c r="G30" s="507"/>
      <c r="H30" s="507"/>
      <c r="I30" s="507"/>
      <c r="J30" s="507"/>
      <c r="K30" s="507"/>
      <c r="L30" s="507"/>
      <c r="M30" s="507"/>
      <c r="N30" s="507"/>
      <c r="O30" s="507"/>
      <c r="P30" s="507"/>
      <c r="Q30" s="507"/>
      <c r="R30" s="507"/>
      <c r="S30" s="507"/>
      <c r="T30" s="507"/>
      <c r="U30" s="508"/>
      <c r="V30" s="508"/>
      <c r="W30" s="508"/>
      <c r="X30" s="508"/>
      <c r="Y30" s="508"/>
      <c r="AC30" s="138"/>
    </row>
    <row r="31" spans="1:29" s="429" customFormat="1" ht="15" customHeight="1" x14ac:dyDescent="0.15">
      <c r="A31" s="359"/>
      <c r="B31" s="327" t="s">
        <v>20</v>
      </c>
      <c r="C31" s="521">
        <f>SUM(D31:L31)</f>
        <v>0</v>
      </c>
      <c r="D31" s="497"/>
      <c r="E31" s="497"/>
      <c r="F31" s="497"/>
      <c r="G31" s="497"/>
      <c r="H31" s="497"/>
      <c r="I31" s="497"/>
      <c r="J31" s="497"/>
      <c r="K31" s="497"/>
      <c r="L31" s="497"/>
      <c r="M31" s="497"/>
      <c r="N31" s="497"/>
      <c r="O31" s="497"/>
      <c r="P31" s="497"/>
      <c r="Q31" s="497"/>
      <c r="R31" s="497"/>
      <c r="S31" s="497"/>
      <c r="T31" s="497"/>
      <c r="U31" s="509"/>
      <c r="V31" s="509"/>
      <c r="W31" s="509"/>
      <c r="X31" s="509"/>
      <c r="Y31" s="509"/>
      <c r="AC31" s="127"/>
    </row>
    <row r="32" spans="1:29" s="429" customFormat="1" ht="14.25" customHeight="1" x14ac:dyDescent="0.15">
      <c r="A32" s="367"/>
      <c r="B32" s="368" t="s">
        <v>21</v>
      </c>
      <c r="C32" s="522">
        <f>SUM(D32:L32)</f>
        <v>0</v>
      </c>
      <c r="D32" s="512"/>
      <c r="E32" s="512"/>
      <c r="F32" s="512"/>
      <c r="G32" s="512"/>
      <c r="H32" s="512"/>
      <c r="I32" s="512"/>
      <c r="J32" s="512"/>
      <c r="K32" s="512"/>
      <c r="L32" s="512"/>
      <c r="M32" s="512"/>
      <c r="N32" s="512"/>
      <c r="O32" s="512"/>
      <c r="P32" s="512"/>
      <c r="Q32" s="512"/>
      <c r="R32" s="512"/>
      <c r="S32" s="512"/>
      <c r="T32" s="512"/>
      <c r="U32" s="515"/>
      <c r="V32" s="515"/>
      <c r="W32" s="515"/>
      <c r="X32" s="515"/>
      <c r="Y32" s="515"/>
      <c r="AC32" s="127"/>
    </row>
    <row r="33" spans="1:25" x14ac:dyDescent="0.15">
      <c r="A33" s="6"/>
      <c r="B33" s="302"/>
      <c r="C33" s="6"/>
      <c r="D33" s="8"/>
      <c r="E33" s="8"/>
      <c r="F33" s="8"/>
      <c r="G33" s="8"/>
      <c r="H33" s="8"/>
      <c r="I33" s="8"/>
      <c r="J33" s="8"/>
      <c r="K33" s="8"/>
      <c r="L33" s="8"/>
      <c r="M33" s="8"/>
      <c r="N33" s="8"/>
      <c r="O33" s="8"/>
      <c r="P33" s="8"/>
      <c r="Q33" s="8"/>
      <c r="R33" s="8"/>
      <c r="S33" s="8"/>
      <c r="T33" s="8"/>
      <c r="U33" s="496"/>
      <c r="V33" s="496"/>
      <c r="W33" s="496"/>
      <c r="X33" s="496"/>
      <c r="Y33" s="8"/>
    </row>
    <row r="34" spans="1:25" x14ac:dyDescent="0.15">
      <c r="A34" s="6"/>
      <c r="B34" s="442"/>
      <c r="C34" s="499" t="str">
        <f>IF(AND(C7=C19,C7=C27), "Đúng", "Sai")</f>
        <v>Đúng</v>
      </c>
      <c r="D34" s="499" t="str">
        <f t="shared" ref="D34:T34" si="12">IF(AND(D7=D19,D7=D27), "Đúng", "Sai")</f>
        <v>Đúng</v>
      </c>
      <c r="E34" s="499" t="str">
        <f t="shared" si="12"/>
        <v>Đúng</v>
      </c>
      <c r="F34" s="499" t="str">
        <f t="shared" si="12"/>
        <v>Đúng</v>
      </c>
      <c r="G34" s="499" t="str">
        <f t="shared" si="12"/>
        <v>Đúng</v>
      </c>
      <c r="H34" s="499" t="str">
        <f t="shared" si="12"/>
        <v>Đúng</v>
      </c>
      <c r="I34" s="499" t="str">
        <f t="shared" si="12"/>
        <v>Đúng</v>
      </c>
      <c r="J34" s="499" t="str">
        <f t="shared" si="12"/>
        <v>Đúng</v>
      </c>
      <c r="K34" s="499" t="str">
        <f t="shared" si="12"/>
        <v>Đúng</v>
      </c>
      <c r="L34" s="499" t="str">
        <f t="shared" si="12"/>
        <v>Đúng</v>
      </c>
      <c r="M34" s="499" t="str">
        <f t="shared" si="12"/>
        <v>Đúng</v>
      </c>
      <c r="N34" s="499" t="str">
        <f t="shared" si="12"/>
        <v>Đúng</v>
      </c>
      <c r="O34" s="499" t="str">
        <f t="shared" si="12"/>
        <v>Đúng</v>
      </c>
      <c r="P34" s="499" t="str">
        <f t="shared" si="12"/>
        <v>Đúng</v>
      </c>
      <c r="Q34" s="499" t="str">
        <f t="shared" si="12"/>
        <v>Đúng</v>
      </c>
      <c r="R34" s="499" t="str">
        <f t="shared" si="12"/>
        <v>Đúng</v>
      </c>
      <c r="S34" s="499" t="str">
        <f t="shared" si="12"/>
        <v>Đúng</v>
      </c>
      <c r="T34" s="499" t="str">
        <f t="shared" si="12"/>
        <v>Đúng</v>
      </c>
      <c r="U34" s="499" t="str">
        <f>IF(U7=U19, "Đúng", "Sai")</f>
        <v>Đúng</v>
      </c>
      <c r="V34" s="499" t="str">
        <f t="shared" ref="V34:Y34" si="13">IF(V7=V19, "Đúng", "Sai")</f>
        <v>Đúng</v>
      </c>
      <c r="W34" s="499" t="str">
        <f t="shared" si="13"/>
        <v>Đúng</v>
      </c>
      <c r="X34" s="499" t="str">
        <f t="shared" si="13"/>
        <v>Đúng</v>
      </c>
      <c r="Y34" s="499" t="str">
        <f t="shared" si="13"/>
        <v>Đúng</v>
      </c>
    </row>
    <row r="35" spans="1:25" x14ac:dyDescent="0.15">
      <c r="A35" s="6"/>
      <c r="B35" s="442"/>
      <c r="C35" s="499" t="str">
        <f>IF(C29=C30+C31,"Đúng","Sai")</f>
        <v>Đúng</v>
      </c>
      <c r="D35" s="499" t="str">
        <f t="shared" ref="D35:T35" si="14">IF(D29=D30+D31,"Đúng","Sai")</f>
        <v>Đúng</v>
      </c>
      <c r="E35" s="499" t="str">
        <f t="shared" si="14"/>
        <v>Đúng</v>
      </c>
      <c r="F35" s="499" t="str">
        <f t="shared" si="14"/>
        <v>Đúng</v>
      </c>
      <c r="G35" s="499" t="str">
        <f t="shared" si="14"/>
        <v>Đúng</v>
      </c>
      <c r="H35" s="499" t="str">
        <f t="shared" si="14"/>
        <v>Đúng</v>
      </c>
      <c r="I35" s="499" t="str">
        <f t="shared" si="14"/>
        <v>Đúng</v>
      </c>
      <c r="J35" s="499" t="str">
        <f t="shared" si="14"/>
        <v>Đúng</v>
      </c>
      <c r="K35" s="499" t="str">
        <f t="shared" si="14"/>
        <v>Đúng</v>
      </c>
      <c r="L35" s="499" t="str">
        <f t="shared" si="14"/>
        <v>Đúng</v>
      </c>
      <c r="M35" s="499" t="str">
        <f t="shared" si="14"/>
        <v>Đúng</v>
      </c>
      <c r="N35" s="499" t="str">
        <f t="shared" si="14"/>
        <v>Đúng</v>
      </c>
      <c r="O35" s="499" t="str">
        <f t="shared" si="14"/>
        <v>Đúng</v>
      </c>
      <c r="P35" s="499" t="str">
        <f t="shared" si="14"/>
        <v>Đúng</v>
      </c>
      <c r="Q35" s="499" t="str">
        <f t="shared" si="14"/>
        <v>Đúng</v>
      </c>
      <c r="R35" s="499" t="str">
        <f t="shared" si="14"/>
        <v>Đúng</v>
      </c>
      <c r="S35" s="499" t="str">
        <f t="shared" si="14"/>
        <v>Đúng</v>
      </c>
      <c r="T35" s="499" t="str">
        <f t="shared" si="14"/>
        <v>Đúng</v>
      </c>
      <c r="U35" s="499"/>
      <c r="V35" s="499"/>
      <c r="W35" s="499"/>
      <c r="X35" s="499"/>
      <c r="Y35" s="499"/>
    </row>
    <row r="36" spans="1:25" x14ac:dyDescent="0.15">
      <c r="A36" s="6"/>
      <c r="B36" s="442"/>
      <c r="C36" s="499" t="str">
        <f>IF(C32&lt;=C31,"Đúng","Sai")</f>
        <v>Đúng</v>
      </c>
      <c r="D36" s="499" t="str">
        <f t="shared" ref="D36:T36" si="15">IF(D32&lt;=D31,"Đúng","Sai")</f>
        <v>Đúng</v>
      </c>
      <c r="E36" s="499" t="str">
        <f t="shared" si="15"/>
        <v>Đúng</v>
      </c>
      <c r="F36" s="499" t="str">
        <f t="shared" si="15"/>
        <v>Đúng</v>
      </c>
      <c r="G36" s="499" t="str">
        <f t="shared" si="15"/>
        <v>Đúng</v>
      </c>
      <c r="H36" s="499" t="str">
        <f t="shared" si="15"/>
        <v>Đúng</v>
      </c>
      <c r="I36" s="499" t="str">
        <f t="shared" si="15"/>
        <v>Đúng</v>
      </c>
      <c r="J36" s="499" t="str">
        <f t="shared" si="15"/>
        <v>Đúng</v>
      </c>
      <c r="K36" s="499" t="str">
        <f t="shared" si="15"/>
        <v>Đúng</v>
      </c>
      <c r="L36" s="499" t="str">
        <f t="shared" si="15"/>
        <v>Đúng</v>
      </c>
      <c r="M36" s="499" t="str">
        <f t="shared" si="15"/>
        <v>Đúng</v>
      </c>
      <c r="N36" s="499" t="str">
        <f t="shared" si="15"/>
        <v>Đúng</v>
      </c>
      <c r="O36" s="499" t="str">
        <f t="shared" si="15"/>
        <v>Đúng</v>
      </c>
      <c r="P36" s="499" t="str">
        <f t="shared" si="15"/>
        <v>Đúng</v>
      </c>
      <c r="Q36" s="499" t="str">
        <f t="shared" si="15"/>
        <v>Đúng</v>
      </c>
      <c r="R36" s="499" t="str">
        <f t="shared" si="15"/>
        <v>Đúng</v>
      </c>
      <c r="S36" s="499" t="str">
        <f t="shared" si="15"/>
        <v>Đúng</v>
      </c>
      <c r="T36" s="499" t="str">
        <f t="shared" si="15"/>
        <v>Đúng</v>
      </c>
      <c r="U36" s="499"/>
      <c r="V36" s="499"/>
      <c r="W36" s="499"/>
      <c r="X36" s="499"/>
      <c r="Y36" s="499"/>
    </row>
    <row r="37" spans="1:25" x14ac:dyDescent="0.15">
      <c r="A37" s="6"/>
      <c r="B37" s="443"/>
      <c r="C37" s="138" t="str">
        <f>IF(C28=U19,  "Đúng", "Sai")</f>
        <v>Đúng</v>
      </c>
      <c r="D37" s="439"/>
      <c r="E37" s="412"/>
      <c r="F37" s="412"/>
      <c r="G37" s="412"/>
      <c r="H37" s="412"/>
      <c r="I37" s="412"/>
      <c r="J37" s="412"/>
      <c r="K37" s="412"/>
      <c r="L37" s="412"/>
      <c r="M37" s="412"/>
      <c r="N37" s="412"/>
      <c r="O37" s="412"/>
      <c r="P37" s="412"/>
      <c r="Q37" s="412"/>
      <c r="R37" s="412"/>
      <c r="S37" s="412"/>
      <c r="T37" s="412"/>
      <c r="U37" s="412"/>
      <c r="V37" s="412"/>
      <c r="W37" s="412"/>
      <c r="X37" s="412"/>
      <c r="Y37" s="412"/>
    </row>
    <row r="38" spans="1:25" x14ac:dyDescent="0.15">
      <c r="A38" s="6"/>
      <c r="B38" s="443"/>
      <c r="C38" s="138" t="str">
        <f>IF(C29=V19,  "Đúng", "Sai")</f>
        <v>Đúng</v>
      </c>
      <c r="D38" s="439"/>
      <c r="E38" s="412"/>
      <c r="F38" s="412"/>
      <c r="G38" s="412"/>
      <c r="H38" s="412"/>
      <c r="I38" s="412"/>
      <c r="J38" s="412"/>
      <c r="K38" s="412"/>
      <c r="L38" s="412"/>
      <c r="M38" s="412"/>
      <c r="N38" s="412"/>
      <c r="O38" s="412"/>
      <c r="P38" s="412"/>
      <c r="Q38" s="412"/>
      <c r="R38" s="412"/>
      <c r="S38" s="412"/>
      <c r="T38" s="412"/>
      <c r="U38" s="412"/>
      <c r="V38" s="412"/>
      <c r="W38" s="412"/>
      <c r="X38" s="412"/>
      <c r="Y38" s="412"/>
    </row>
    <row r="39" spans="1:25" x14ac:dyDescent="0.15">
      <c r="A39" s="6"/>
      <c r="B39" s="443"/>
      <c r="C39" s="138" t="str">
        <f>IF(C30=W19,  "Đúng", "Sai")</f>
        <v>Đúng</v>
      </c>
      <c r="D39" s="439"/>
      <c r="E39" s="412"/>
      <c r="F39" s="412"/>
      <c r="G39" s="412"/>
      <c r="H39" s="412"/>
      <c r="I39" s="412"/>
      <c r="J39" s="412"/>
      <c r="K39" s="412"/>
      <c r="L39" s="412"/>
      <c r="M39" s="412"/>
      <c r="N39" s="412"/>
      <c r="O39" s="412"/>
      <c r="P39" s="412"/>
      <c r="Q39" s="412"/>
      <c r="R39" s="412"/>
      <c r="S39" s="412"/>
      <c r="T39" s="412"/>
      <c r="U39" s="412"/>
      <c r="V39" s="412"/>
      <c r="W39" s="412"/>
      <c r="X39" s="412"/>
      <c r="Y39" s="412"/>
    </row>
    <row r="40" spans="1:25" x14ac:dyDescent="0.15">
      <c r="A40" s="6"/>
      <c r="B40" s="443"/>
      <c r="C40" s="138" t="str">
        <f>IF(C31=X19,  "Đúng", "Sai")</f>
        <v>Đúng</v>
      </c>
      <c r="D40" s="439"/>
      <c r="E40" s="400"/>
      <c r="F40" s="400"/>
      <c r="G40" s="400"/>
      <c r="H40" s="400"/>
      <c r="I40" s="400"/>
      <c r="J40" s="400"/>
      <c r="K40" s="400"/>
      <c r="L40" s="400"/>
      <c r="M40" s="400"/>
      <c r="N40" s="400"/>
      <c r="O40" s="400"/>
      <c r="P40" s="400"/>
      <c r="Q40" s="400"/>
      <c r="R40" s="400"/>
      <c r="S40" s="400"/>
      <c r="T40" s="400"/>
      <c r="U40" s="400"/>
      <c r="V40" s="400"/>
      <c r="W40" s="400"/>
      <c r="X40" s="400"/>
      <c r="Y40" s="400"/>
    </row>
    <row r="41" spans="1:25" x14ac:dyDescent="0.15">
      <c r="A41" s="6"/>
      <c r="B41" s="442"/>
      <c r="C41" s="138" t="str">
        <f>IF(C32=Y19,  "Đúng", "Sai")</f>
        <v>Đúng</v>
      </c>
      <c r="D41" s="400"/>
      <c r="E41" s="400"/>
      <c r="F41" s="400"/>
      <c r="G41" s="400"/>
      <c r="H41" s="400"/>
      <c r="I41" s="400"/>
      <c r="J41" s="400"/>
      <c r="K41" s="400"/>
      <c r="L41" s="400"/>
      <c r="M41" s="400"/>
      <c r="N41" s="400"/>
      <c r="O41" s="400"/>
      <c r="P41" s="400"/>
      <c r="Q41" s="400"/>
      <c r="R41" s="400"/>
      <c r="S41" s="400"/>
      <c r="T41" s="400"/>
      <c r="U41" s="400"/>
      <c r="V41" s="400"/>
      <c r="W41" s="400"/>
      <c r="X41" s="400"/>
      <c r="Y41" s="400"/>
    </row>
    <row r="42" spans="1:25" x14ac:dyDescent="0.15">
      <c r="B42" s="444"/>
      <c r="C42" s="440"/>
      <c r="D42" s="445"/>
      <c r="E42" s="445"/>
      <c r="F42" s="445"/>
      <c r="G42" s="445"/>
      <c r="H42" s="445"/>
      <c r="I42" s="445"/>
      <c r="J42" s="445"/>
      <c r="K42" s="445"/>
      <c r="L42" s="445"/>
      <c r="M42" s="445"/>
      <c r="N42" s="445"/>
      <c r="O42" s="445"/>
      <c r="P42" s="445"/>
      <c r="Q42" s="445"/>
      <c r="R42" s="445"/>
      <c r="S42" s="445"/>
      <c r="T42" s="445"/>
      <c r="U42" s="445"/>
      <c r="V42" s="445"/>
      <c r="W42" s="445"/>
      <c r="X42" s="445"/>
      <c r="Y42" s="445"/>
    </row>
    <row r="43" spans="1:25" x14ac:dyDescent="0.15">
      <c r="B43" s="444"/>
      <c r="C43" s="441"/>
      <c r="D43" s="425"/>
      <c r="E43" s="425"/>
      <c r="F43" s="425"/>
      <c r="G43" s="425"/>
      <c r="H43" s="425"/>
      <c r="I43" s="425"/>
      <c r="J43" s="425"/>
      <c r="K43" s="425"/>
      <c r="L43" s="425"/>
      <c r="M43" s="425"/>
      <c r="N43" s="425"/>
      <c r="O43" s="425"/>
      <c r="P43" s="425"/>
      <c r="Q43" s="425"/>
      <c r="R43" s="425"/>
      <c r="S43" s="425"/>
      <c r="T43" s="425"/>
      <c r="U43" s="425"/>
      <c r="V43" s="425"/>
      <c r="W43" s="425"/>
      <c r="X43" s="425"/>
      <c r="Y43" s="425"/>
    </row>
    <row r="44" spans="1:25" x14ac:dyDescent="0.15">
      <c r="B44" s="444"/>
      <c r="C44" s="441"/>
      <c r="D44" s="425"/>
      <c r="E44" s="425"/>
      <c r="F44" s="425"/>
      <c r="G44" s="425"/>
      <c r="H44" s="425"/>
      <c r="I44" s="425"/>
      <c r="J44" s="425"/>
      <c r="K44" s="425"/>
      <c r="L44" s="425"/>
      <c r="M44" s="425"/>
      <c r="N44" s="425"/>
      <c r="O44" s="425"/>
      <c r="P44" s="425"/>
      <c r="Q44" s="425"/>
      <c r="R44" s="425"/>
      <c r="S44" s="425"/>
      <c r="T44" s="425"/>
      <c r="U44" s="425"/>
      <c r="V44" s="425"/>
      <c r="W44" s="425"/>
      <c r="X44" s="425"/>
      <c r="Y44" s="425"/>
    </row>
  </sheetData>
  <sheetProtection algorithmName="SHA-512" hashValue="QapalouUSP68LgWvZsBY6h7goi3nuY6dHvzjN8IfJoSaafAnJGGRO6WUFtWxSuNTJVcvkRLinYgi2lnh05RRyw==" saltValue="hHlKxk7u3kEaDKDjsqnc4g==" spinCount="100000" sheet="1" formatCells="0" formatColumns="0" formatRows="0"/>
  <mergeCells count="28">
    <mergeCell ref="R4:R5"/>
    <mergeCell ref="T4:T5"/>
    <mergeCell ref="U4:U5"/>
    <mergeCell ref="V4:V5"/>
    <mergeCell ref="W4:Y4"/>
    <mergeCell ref="J4:J5"/>
    <mergeCell ref="K4:K5"/>
    <mergeCell ref="L4:L5"/>
    <mergeCell ref="M4:M5"/>
    <mergeCell ref="P4:P5"/>
    <mergeCell ref="N4:N5"/>
    <mergeCell ref="O4:O5"/>
    <mergeCell ref="A1:W1"/>
    <mergeCell ref="X1:Y1"/>
    <mergeCell ref="U2:Y2"/>
    <mergeCell ref="A3:A5"/>
    <mergeCell ref="B3:B5"/>
    <mergeCell ref="C3:C5"/>
    <mergeCell ref="D3:L3"/>
    <mergeCell ref="M3:T3"/>
    <mergeCell ref="U3:Y3"/>
    <mergeCell ref="D4:D5"/>
    <mergeCell ref="S4:S5"/>
    <mergeCell ref="E4:E5"/>
    <mergeCell ref="F4:F5"/>
    <mergeCell ref="G4:G5"/>
    <mergeCell ref="H4:H5"/>
    <mergeCell ref="I4:I5"/>
  </mergeCells>
  <conditionalFormatting sqref="A34:XFD41">
    <cfRule type="cellIs" dxfId="59" priority="8" operator="equal">
      <formula>"Đúng"</formula>
    </cfRule>
  </conditionalFormatting>
  <conditionalFormatting sqref="Z7:Z26">
    <cfRule type="cellIs" dxfId="58" priority="5" operator="equal">
      <formula>"Đúng"</formula>
    </cfRule>
  </conditionalFormatting>
  <conditionalFormatting sqref="AA7:AB26">
    <cfRule type="cellIs" dxfId="57" priority="2" operator="equal">
      <formula>"Đúng"</formula>
    </cfRule>
  </conditionalFormatting>
  <conditionalFormatting sqref="AC1:AC1048576">
    <cfRule type="cellIs" dxfId="56" priority="7" operator="equal">
      <formula>"Đúng"</formula>
    </cfRule>
  </conditionalFormatting>
  <printOptions verticalCentered="1"/>
  <pageMargins left="0.51181102362204722" right="0.23622047244094491" top="0.23622047244094491" bottom="0" header="0" footer="0"/>
  <pageSetup paperSize="9" scale="83"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tabColor rgb="FFC00000"/>
    <pageSetUpPr fitToPage="1"/>
  </sheetPr>
  <dimension ref="A1:AC36"/>
  <sheetViews>
    <sheetView showGridLines="0" topLeftCell="A10" zoomScale="70" zoomScaleNormal="70" zoomScalePageLayoutView="70" workbookViewId="0">
      <selection activeCell="F21" sqref="F21"/>
    </sheetView>
  </sheetViews>
  <sheetFormatPr baseColWidth="10" defaultColWidth="9.1640625" defaultRowHeight="13" x14ac:dyDescent="0.15"/>
  <cols>
    <col min="1" max="1" width="4.5" style="11" customWidth="1"/>
    <col min="2" max="2" width="27.6640625" style="13" customWidth="1"/>
    <col min="3" max="3" width="6.6640625" style="12" customWidth="1"/>
    <col min="4" max="11" width="4.83203125" style="11" customWidth="1"/>
    <col min="12" max="12" width="8.5" style="11" customWidth="1"/>
    <col min="13" max="13" width="4.83203125" style="11" customWidth="1"/>
    <col min="14" max="14" width="8" style="11" customWidth="1"/>
    <col min="15" max="15" width="7.6640625" style="11" customWidth="1"/>
    <col min="16" max="16" width="6.33203125" style="11" customWidth="1"/>
    <col min="17" max="17" width="6" style="11" customWidth="1"/>
    <col min="18" max="18" width="5.33203125" style="11" customWidth="1"/>
    <col min="19" max="25" width="4.83203125" style="11" customWidth="1"/>
    <col min="26" max="26" width="6" style="11" customWidth="1"/>
    <col min="27" max="27" width="4.5" style="11" customWidth="1"/>
    <col min="28" max="28" width="5.83203125" style="11" customWidth="1"/>
    <col min="29" max="29" width="6" style="11" customWidth="1"/>
    <col min="30" max="16384" width="9.1640625" style="11"/>
  </cols>
  <sheetData>
    <row r="1" spans="1:29" ht="18" x14ac:dyDescent="0.2">
      <c r="A1" s="798" t="s">
        <v>57</v>
      </c>
      <c r="B1" s="798"/>
      <c r="C1" s="798"/>
      <c r="D1" s="798"/>
      <c r="E1" s="798"/>
      <c r="F1" s="798"/>
      <c r="G1" s="798"/>
      <c r="H1" s="798"/>
      <c r="I1" s="798"/>
      <c r="J1" s="798"/>
      <c r="K1" s="798"/>
      <c r="L1" s="798"/>
      <c r="M1" s="798"/>
      <c r="N1" s="798"/>
      <c r="O1" s="798"/>
      <c r="P1" s="798"/>
      <c r="Q1" s="798"/>
      <c r="R1" s="798"/>
      <c r="S1" s="798"/>
      <c r="T1" s="798"/>
      <c r="U1" s="798"/>
      <c r="V1" s="798"/>
      <c r="W1" s="795" t="s">
        <v>316</v>
      </c>
      <c r="X1" s="796"/>
      <c r="Y1" s="797"/>
    </row>
    <row r="2" spans="1:29" ht="19.5" customHeight="1" x14ac:dyDescent="0.15">
      <c r="B2" s="374"/>
      <c r="C2" s="219"/>
      <c r="D2" s="374"/>
      <c r="E2" s="374"/>
      <c r="F2" s="374"/>
      <c r="G2" s="374"/>
      <c r="H2" s="374"/>
      <c r="I2" s="374"/>
      <c r="J2" s="374"/>
      <c r="K2" s="374"/>
      <c r="L2" s="374"/>
      <c r="M2" s="374"/>
      <c r="N2" s="374"/>
      <c r="O2" s="374"/>
      <c r="P2" s="375"/>
      <c r="Q2" s="375"/>
      <c r="R2" s="375"/>
      <c r="S2" s="375"/>
      <c r="T2" s="375"/>
      <c r="U2" s="799" t="s">
        <v>56</v>
      </c>
      <c r="V2" s="799"/>
      <c r="W2" s="799"/>
      <c r="X2" s="799"/>
      <c r="Y2" s="799"/>
      <c r="Z2" s="376"/>
      <c r="AA2" s="376"/>
      <c r="AB2" s="376"/>
      <c r="AC2" s="376"/>
    </row>
    <row r="3" spans="1:29" ht="21.75" customHeight="1" x14ac:dyDescent="0.15">
      <c r="A3" s="800" t="s">
        <v>294</v>
      </c>
      <c r="B3" s="800" t="s">
        <v>48</v>
      </c>
      <c r="C3" s="811" t="s">
        <v>55</v>
      </c>
      <c r="D3" s="814" t="s">
        <v>4</v>
      </c>
      <c r="E3" s="815"/>
      <c r="F3" s="815"/>
      <c r="G3" s="815"/>
      <c r="H3" s="815"/>
      <c r="I3" s="815"/>
      <c r="J3" s="815"/>
      <c r="K3" s="816"/>
      <c r="L3" s="809" t="s">
        <v>5</v>
      </c>
      <c r="M3" s="810"/>
      <c r="N3" s="810"/>
      <c r="O3" s="810"/>
      <c r="P3" s="810"/>
      <c r="Q3" s="810"/>
      <c r="R3" s="810"/>
      <c r="S3" s="810"/>
      <c r="T3" s="810"/>
      <c r="U3" s="805" t="s">
        <v>6</v>
      </c>
      <c r="V3" s="805"/>
      <c r="W3" s="805"/>
      <c r="X3" s="805"/>
      <c r="Y3" s="805"/>
    </row>
    <row r="4" spans="1:29" ht="21.75" customHeight="1" x14ac:dyDescent="0.15">
      <c r="A4" s="801"/>
      <c r="B4" s="801"/>
      <c r="C4" s="812"/>
      <c r="D4" s="803" t="s">
        <v>54</v>
      </c>
      <c r="E4" s="803" t="s">
        <v>408</v>
      </c>
      <c r="F4" s="803" t="s">
        <v>53</v>
      </c>
      <c r="G4" s="803" t="s">
        <v>409</v>
      </c>
      <c r="H4" s="803" t="s">
        <v>52</v>
      </c>
      <c r="I4" s="803" t="s">
        <v>51</v>
      </c>
      <c r="J4" s="803" t="s">
        <v>300</v>
      </c>
      <c r="K4" s="803" t="s">
        <v>43</v>
      </c>
      <c r="L4" s="803" t="s">
        <v>427</v>
      </c>
      <c r="M4" s="817" t="s">
        <v>126</v>
      </c>
      <c r="N4" s="803" t="s">
        <v>428</v>
      </c>
      <c r="O4" s="803" t="s">
        <v>521</v>
      </c>
      <c r="P4" s="803" t="s">
        <v>541</v>
      </c>
      <c r="Q4" s="803" t="s">
        <v>430</v>
      </c>
      <c r="R4" s="803" t="s">
        <v>50</v>
      </c>
      <c r="S4" s="803" t="s">
        <v>49</v>
      </c>
      <c r="T4" s="803" t="s">
        <v>15</v>
      </c>
      <c r="U4" s="803" t="s">
        <v>16</v>
      </c>
      <c r="V4" s="803" t="s">
        <v>17</v>
      </c>
      <c r="W4" s="806" t="s">
        <v>18</v>
      </c>
      <c r="X4" s="807"/>
      <c r="Y4" s="808"/>
    </row>
    <row r="5" spans="1:29" ht="114" customHeight="1" x14ac:dyDescent="0.15">
      <c r="A5" s="802"/>
      <c r="B5" s="802"/>
      <c r="C5" s="813"/>
      <c r="D5" s="804"/>
      <c r="E5" s="804"/>
      <c r="F5" s="804"/>
      <c r="G5" s="804"/>
      <c r="H5" s="804"/>
      <c r="I5" s="804"/>
      <c r="J5" s="804"/>
      <c r="K5" s="804"/>
      <c r="L5" s="804"/>
      <c r="M5" s="818"/>
      <c r="N5" s="804"/>
      <c r="O5" s="804"/>
      <c r="P5" s="804"/>
      <c r="Q5" s="804"/>
      <c r="R5" s="804"/>
      <c r="S5" s="804"/>
      <c r="T5" s="804"/>
      <c r="U5" s="804"/>
      <c r="V5" s="804"/>
      <c r="W5" s="377" t="s">
        <v>474</v>
      </c>
      <c r="X5" s="377" t="s">
        <v>20</v>
      </c>
      <c r="Y5" s="377" t="s">
        <v>21</v>
      </c>
    </row>
    <row r="6" spans="1:29" s="433" customFormat="1" ht="16.5" customHeight="1" x14ac:dyDescent="0.15">
      <c r="A6" s="447">
        <v>1</v>
      </c>
      <c r="B6" s="447">
        <v>2</v>
      </c>
      <c r="C6" s="447">
        <v>3</v>
      </c>
      <c r="D6" s="447">
        <v>4</v>
      </c>
      <c r="E6" s="447">
        <v>5</v>
      </c>
      <c r="F6" s="447">
        <v>6</v>
      </c>
      <c r="G6" s="447">
        <v>7</v>
      </c>
      <c r="H6" s="447">
        <v>8</v>
      </c>
      <c r="I6" s="447">
        <v>9</v>
      </c>
      <c r="J6" s="447">
        <v>10</v>
      </c>
      <c r="K6" s="447">
        <v>11</v>
      </c>
      <c r="L6" s="447">
        <v>12</v>
      </c>
      <c r="M6" s="447">
        <v>13</v>
      </c>
      <c r="N6" s="447">
        <v>14</v>
      </c>
      <c r="O6" s="447">
        <v>15</v>
      </c>
      <c r="P6" s="447">
        <v>16</v>
      </c>
      <c r="Q6" s="447">
        <v>17</v>
      </c>
      <c r="R6" s="447">
        <v>18</v>
      </c>
      <c r="S6" s="447">
        <v>19</v>
      </c>
      <c r="T6" s="447">
        <v>20</v>
      </c>
      <c r="U6" s="447">
        <v>21</v>
      </c>
      <c r="V6" s="447">
        <v>22</v>
      </c>
      <c r="W6" s="447">
        <v>23</v>
      </c>
      <c r="X6" s="447">
        <v>24</v>
      </c>
      <c r="Y6" s="447">
        <v>25</v>
      </c>
    </row>
    <row r="7" spans="1:29" ht="16.5" customHeight="1" x14ac:dyDescent="0.15">
      <c r="A7" s="399" t="s">
        <v>22</v>
      </c>
      <c r="B7" s="378" t="s">
        <v>48</v>
      </c>
      <c r="C7" s="523">
        <f>SUM(C8:C18)</f>
        <v>0</v>
      </c>
      <c r="D7" s="523">
        <f t="shared" ref="D7:Y7" si="0">SUM(D8:D18)</f>
        <v>0</v>
      </c>
      <c r="E7" s="523">
        <f t="shared" si="0"/>
        <v>0</v>
      </c>
      <c r="F7" s="523">
        <f t="shared" si="0"/>
        <v>0</v>
      </c>
      <c r="G7" s="523">
        <f t="shared" si="0"/>
        <v>0</v>
      </c>
      <c r="H7" s="523">
        <f t="shared" si="0"/>
        <v>0</v>
      </c>
      <c r="I7" s="523">
        <f t="shared" si="0"/>
        <v>0</v>
      </c>
      <c r="J7" s="523">
        <f t="shared" si="0"/>
        <v>0</v>
      </c>
      <c r="K7" s="523">
        <f t="shared" si="0"/>
        <v>0</v>
      </c>
      <c r="L7" s="523">
        <f t="shared" si="0"/>
        <v>0</v>
      </c>
      <c r="M7" s="523">
        <f t="shared" si="0"/>
        <v>0</v>
      </c>
      <c r="N7" s="523">
        <f t="shared" si="0"/>
        <v>0</v>
      </c>
      <c r="O7" s="523">
        <f t="shared" si="0"/>
        <v>0</v>
      </c>
      <c r="P7" s="523">
        <f t="shared" si="0"/>
        <v>0</v>
      </c>
      <c r="Q7" s="523">
        <f t="shared" si="0"/>
        <v>0</v>
      </c>
      <c r="R7" s="523">
        <f t="shared" si="0"/>
        <v>0</v>
      </c>
      <c r="S7" s="523">
        <f t="shared" si="0"/>
        <v>0</v>
      </c>
      <c r="T7" s="523">
        <f t="shared" si="0"/>
        <v>0</v>
      </c>
      <c r="U7" s="523">
        <f t="shared" si="0"/>
        <v>0</v>
      </c>
      <c r="V7" s="523">
        <f t="shared" si="0"/>
        <v>0</v>
      </c>
      <c r="W7" s="523">
        <f t="shared" si="0"/>
        <v>0</v>
      </c>
      <c r="X7" s="523">
        <f t="shared" si="0"/>
        <v>0</v>
      </c>
      <c r="Y7" s="523">
        <f t="shared" si="0"/>
        <v>0</v>
      </c>
      <c r="Z7" s="379" t="str">
        <f>IF(AND(L7&lt;=C7,M7&lt;=C7,N7&lt;=C7,O7&lt;=C7,P7&lt;=C7,Q7&lt;=C7,R7&lt;=C7,S7&lt;=C7,T7&lt;=C7), "Đúng", "Sai")</f>
        <v>Đúng</v>
      </c>
      <c r="AA7" s="401" t="str">
        <f>IF(C7=U7+V7, "Đúng", "Sai")</f>
        <v>Đúng</v>
      </c>
      <c r="AB7" s="401" t="str">
        <f>IF(V7=W7+X7, "Đúng", "Sai")</f>
        <v>Đúng</v>
      </c>
      <c r="AC7" s="401" t="str">
        <f>IF(Y7&lt;=X7,"Đúng","Sai")</f>
        <v>Đúng</v>
      </c>
    </row>
    <row r="8" spans="1:29" ht="16.5" customHeight="1" x14ac:dyDescent="0.15">
      <c r="A8" s="380"/>
      <c r="B8" s="381" t="s">
        <v>47</v>
      </c>
      <c r="C8" s="524">
        <f t="shared" ref="C8:C18" si="1">SUM(D8:K8)</f>
        <v>0</v>
      </c>
      <c r="D8" s="500"/>
      <c r="E8" s="500"/>
      <c r="F8" s="501"/>
      <c r="G8" s="501"/>
      <c r="H8" s="501"/>
      <c r="I8" s="501"/>
      <c r="J8" s="501"/>
      <c r="K8" s="501"/>
      <c r="L8" s="500"/>
      <c r="M8" s="500"/>
      <c r="N8" s="500"/>
      <c r="O8" s="500"/>
      <c r="P8" s="500"/>
      <c r="Q8" s="500"/>
      <c r="R8" s="500"/>
      <c r="S8" s="500"/>
      <c r="T8" s="500"/>
      <c r="U8" s="500"/>
      <c r="V8" s="500"/>
      <c r="W8" s="500"/>
      <c r="X8" s="500"/>
      <c r="Y8" s="500"/>
      <c r="Z8" s="379" t="str">
        <f t="shared" ref="Z8:Z18" si="2">IF(AND(L8&lt;=C8,M8&lt;=C8,N8&lt;=C8,O8&lt;=C8,P8&lt;=C8,Q8&lt;=C8,R8&lt;=C8,S8&lt;=C8,T8&lt;=C8), "Đúng", "Sai")</f>
        <v>Đúng</v>
      </c>
      <c r="AA8" s="401" t="str">
        <f t="shared" ref="AA8:AA18" si="3">IF(C8=U8+V8, "Đúng", "Sai")</f>
        <v>Đúng</v>
      </c>
      <c r="AB8" s="401" t="str">
        <f t="shared" ref="AB8:AB18" si="4">IF(V8=W8+X8, "Đúng", "Sai")</f>
        <v>Đúng</v>
      </c>
      <c r="AC8" s="401" t="str">
        <f t="shared" ref="AC8:AC18" si="5">IF(Y8&lt;=X8,"Đúng","Sai")</f>
        <v>Đúng</v>
      </c>
    </row>
    <row r="9" spans="1:29" ht="21" customHeight="1" x14ac:dyDescent="0.15">
      <c r="A9" s="380"/>
      <c r="B9" s="381" t="s">
        <v>46</v>
      </c>
      <c r="C9" s="524">
        <f t="shared" si="1"/>
        <v>0</v>
      </c>
      <c r="D9" s="500"/>
      <c r="E9" s="500"/>
      <c r="F9" s="502"/>
      <c r="G9" s="502"/>
      <c r="H9" s="502"/>
      <c r="I9" s="502"/>
      <c r="J9" s="502"/>
      <c r="K9" s="502"/>
      <c r="L9" s="500"/>
      <c r="M9" s="500"/>
      <c r="N9" s="500"/>
      <c r="O9" s="500"/>
      <c r="P9" s="500"/>
      <c r="Q9" s="500"/>
      <c r="R9" s="500"/>
      <c r="S9" s="500"/>
      <c r="T9" s="500"/>
      <c r="U9" s="500"/>
      <c r="V9" s="500"/>
      <c r="W9" s="500"/>
      <c r="X9" s="500"/>
      <c r="Y9" s="500"/>
      <c r="Z9" s="379" t="str">
        <f t="shared" si="2"/>
        <v>Đúng</v>
      </c>
      <c r="AA9" s="401" t="str">
        <f t="shared" si="3"/>
        <v>Đúng</v>
      </c>
      <c r="AB9" s="401" t="str">
        <f t="shared" si="4"/>
        <v>Đúng</v>
      </c>
      <c r="AC9" s="401" t="str">
        <f t="shared" si="5"/>
        <v>Đúng</v>
      </c>
    </row>
    <row r="10" spans="1:29" ht="22.5" customHeight="1" x14ac:dyDescent="0.15">
      <c r="A10" s="380"/>
      <c r="B10" s="382" t="s">
        <v>45</v>
      </c>
      <c r="C10" s="524">
        <f t="shared" si="1"/>
        <v>0</v>
      </c>
      <c r="D10" s="500"/>
      <c r="E10" s="500"/>
      <c r="F10" s="502"/>
      <c r="G10" s="502"/>
      <c r="H10" s="502"/>
      <c r="I10" s="502"/>
      <c r="J10" s="502"/>
      <c r="K10" s="502"/>
      <c r="L10" s="500"/>
      <c r="M10" s="500"/>
      <c r="N10" s="500"/>
      <c r="O10" s="500"/>
      <c r="P10" s="500"/>
      <c r="Q10" s="500"/>
      <c r="R10" s="500"/>
      <c r="S10" s="500"/>
      <c r="T10" s="500"/>
      <c r="U10" s="500"/>
      <c r="V10" s="500"/>
      <c r="W10" s="500"/>
      <c r="X10" s="500"/>
      <c r="Y10" s="500"/>
      <c r="Z10" s="379" t="str">
        <f t="shared" si="2"/>
        <v>Đúng</v>
      </c>
      <c r="AA10" s="401" t="str">
        <f t="shared" si="3"/>
        <v>Đúng</v>
      </c>
      <c r="AB10" s="401" t="str">
        <f t="shared" si="4"/>
        <v>Đúng</v>
      </c>
      <c r="AC10" s="401" t="str">
        <f t="shared" si="5"/>
        <v>Đúng</v>
      </c>
    </row>
    <row r="11" spans="1:29" ht="25" customHeight="1" x14ac:dyDescent="0.15">
      <c r="A11" s="380"/>
      <c r="B11" s="382" t="s">
        <v>542</v>
      </c>
      <c r="C11" s="524">
        <f t="shared" si="1"/>
        <v>0</v>
      </c>
      <c r="D11" s="500"/>
      <c r="E11" s="500"/>
      <c r="F11" s="500"/>
      <c r="G11" s="502"/>
      <c r="H11" s="502"/>
      <c r="I11" s="502"/>
      <c r="J11" s="502"/>
      <c r="K11" s="502"/>
      <c r="L11" s="500"/>
      <c r="M11" s="500"/>
      <c r="N11" s="500"/>
      <c r="O11" s="500"/>
      <c r="P11" s="500"/>
      <c r="Q11" s="500"/>
      <c r="R11" s="500"/>
      <c r="S11" s="500"/>
      <c r="T11" s="500"/>
      <c r="U11" s="500"/>
      <c r="V11" s="500"/>
      <c r="W11" s="500"/>
      <c r="X11" s="500"/>
      <c r="Y11" s="500"/>
      <c r="Z11" s="379" t="str">
        <f t="shared" si="2"/>
        <v>Đúng</v>
      </c>
      <c r="AA11" s="401" t="str">
        <f t="shared" si="3"/>
        <v>Đúng</v>
      </c>
      <c r="AB11" s="401" t="str">
        <f t="shared" si="4"/>
        <v>Đúng</v>
      </c>
      <c r="AC11" s="401" t="str">
        <f t="shared" si="5"/>
        <v>Đúng</v>
      </c>
    </row>
    <row r="12" spans="1:29" x14ac:dyDescent="0.15">
      <c r="A12" s="380"/>
      <c r="B12" s="382" t="s">
        <v>9</v>
      </c>
      <c r="C12" s="524">
        <f t="shared" si="1"/>
        <v>0</v>
      </c>
      <c r="D12" s="500"/>
      <c r="E12" s="500"/>
      <c r="F12" s="500"/>
      <c r="G12" s="502"/>
      <c r="H12" s="502"/>
      <c r="I12" s="502"/>
      <c r="J12" s="502"/>
      <c r="K12" s="502"/>
      <c r="L12" s="500"/>
      <c r="M12" s="500"/>
      <c r="N12" s="500"/>
      <c r="O12" s="500"/>
      <c r="P12" s="500"/>
      <c r="Q12" s="500"/>
      <c r="R12" s="500"/>
      <c r="S12" s="500"/>
      <c r="T12" s="500"/>
      <c r="U12" s="500"/>
      <c r="V12" s="500"/>
      <c r="W12" s="500"/>
      <c r="X12" s="500"/>
      <c r="Y12" s="500"/>
      <c r="Z12" s="379" t="str">
        <f t="shared" si="2"/>
        <v>Đúng</v>
      </c>
      <c r="AA12" s="401" t="str">
        <f t="shared" si="3"/>
        <v>Đúng</v>
      </c>
      <c r="AB12" s="401" t="str">
        <f t="shared" si="4"/>
        <v>Đúng</v>
      </c>
      <c r="AC12" s="401" t="str">
        <f t="shared" si="5"/>
        <v>Đúng</v>
      </c>
    </row>
    <row r="13" spans="1:29" ht="22.5" customHeight="1" x14ac:dyDescent="0.15">
      <c r="A13" s="380"/>
      <c r="B13" s="382" t="s">
        <v>44</v>
      </c>
      <c r="C13" s="524">
        <f t="shared" si="1"/>
        <v>0</v>
      </c>
      <c r="D13" s="500"/>
      <c r="E13" s="500"/>
      <c r="F13" s="500"/>
      <c r="G13" s="500"/>
      <c r="H13" s="502"/>
      <c r="I13" s="502"/>
      <c r="J13" s="502"/>
      <c r="K13" s="502"/>
      <c r="L13" s="500"/>
      <c r="M13" s="500"/>
      <c r="N13" s="500"/>
      <c r="O13" s="500"/>
      <c r="P13" s="500"/>
      <c r="Q13" s="500"/>
      <c r="R13" s="500"/>
      <c r="S13" s="500"/>
      <c r="T13" s="500"/>
      <c r="U13" s="500"/>
      <c r="V13" s="500"/>
      <c r="W13" s="500"/>
      <c r="X13" s="500"/>
      <c r="Y13" s="500"/>
      <c r="Z13" s="379" t="str">
        <f t="shared" si="2"/>
        <v>Đúng</v>
      </c>
      <c r="AA13" s="401" t="str">
        <f t="shared" si="3"/>
        <v>Đúng</v>
      </c>
      <c r="AB13" s="401" t="str">
        <f t="shared" si="4"/>
        <v>Đúng</v>
      </c>
      <c r="AC13" s="401" t="str">
        <f t="shared" si="5"/>
        <v>Đúng</v>
      </c>
    </row>
    <row r="14" spans="1:29" ht="21.75" customHeight="1" x14ac:dyDescent="0.15">
      <c r="A14" s="380"/>
      <c r="B14" s="382" t="s">
        <v>11</v>
      </c>
      <c r="C14" s="524">
        <f t="shared" si="1"/>
        <v>0</v>
      </c>
      <c r="D14" s="500"/>
      <c r="E14" s="500"/>
      <c r="F14" s="500"/>
      <c r="G14" s="500"/>
      <c r="H14" s="500"/>
      <c r="I14" s="502"/>
      <c r="J14" s="502"/>
      <c r="K14" s="502"/>
      <c r="L14" s="500"/>
      <c r="M14" s="500"/>
      <c r="N14" s="500"/>
      <c r="O14" s="500"/>
      <c r="P14" s="500"/>
      <c r="Q14" s="500"/>
      <c r="R14" s="500"/>
      <c r="S14" s="500"/>
      <c r="T14" s="500"/>
      <c r="U14" s="500"/>
      <c r="V14" s="500"/>
      <c r="W14" s="500"/>
      <c r="X14" s="500"/>
      <c r="Y14" s="500"/>
      <c r="Z14" s="379" t="str">
        <f t="shared" si="2"/>
        <v>Đúng</v>
      </c>
      <c r="AA14" s="401" t="str">
        <f t="shared" si="3"/>
        <v>Đúng</v>
      </c>
      <c r="AB14" s="401" t="str">
        <f t="shared" si="4"/>
        <v>Đúng</v>
      </c>
      <c r="AC14" s="401" t="str">
        <f t="shared" si="5"/>
        <v>Đúng</v>
      </c>
    </row>
    <row r="15" spans="1:29" ht="18.75" customHeight="1" x14ac:dyDescent="0.15">
      <c r="A15" s="380"/>
      <c r="B15" s="382" t="s">
        <v>300</v>
      </c>
      <c r="C15" s="524">
        <f t="shared" si="1"/>
        <v>0</v>
      </c>
      <c r="D15" s="500"/>
      <c r="E15" s="500"/>
      <c r="F15" s="500"/>
      <c r="G15" s="500"/>
      <c r="H15" s="500"/>
      <c r="I15" s="500"/>
      <c r="J15" s="502"/>
      <c r="K15" s="502"/>
      <c r="L15" s="500"/>
      <c r="M15" s="500"/>
      <c r="N15" s="500"/>
      <c r="O15" s="500"/>
      <c r="P15" s="500"/>
      <c r="Q15" s="500"/>
      <c r="R15" s="500"/>
      <c r="S15" s="500"/>
      <c r="T15" s="500"/>
      <c r="U15" s="500"/>
      <c r="V15" s="500"/>
      <c r="W15" s="500"/>
      <c r="X15" s="500"/>
      <c r="Y15" s="500"/>
      <c r="Z15" s="379" t="str">
        <f t="shared" si="2"/>
        <v>Đúng</v>
      </c>
      <c r="AA15" s="401" t="str">
        <f t="shared" si="3"/>
        <v>Đúng</v>
      </c>
      <c r="AB15" s="401" t="str">
        <f t="shared" si="4"/>
        <v>Đúng</v>
      </c>
      <c r="AC15" s="401" t="str">
        <f t="shared" si="5"/>
        <v>Đúng</v>
      </c>
    </row>
    <row r="16" spans="1:29" ht="18.75" customHeight="1" x14ac:dyDescent="0.15">
      <c r="A16" s="380"/>
      <c r="B16" s="383" t="s">
        <v>43</v>
      </c>
      <c r="C16" s="524">
        <f t="shared" si="1"/>
        <v>0</v>
      </c>
      <c r="D16" s="500"/>
      <c r="E16" s="500"/>
      <c r="F16" s="500"/>
      <c r="G16" s="500"/>
      <c r="H16" s="500"/>
      <c r="I16" s="500"/>
      <c r="J16" s="500"/>
      <c r="K16" s="501"/>
      <c r="L16" s="500"/>
      <c r="M16" s="500"/>
      <c r="N16" s="500"/>
      <c r="O16" s="500"/>
      <c r="P16" s="500"/>
      <c r="Q16" s="500"/>
      <c r="R16" s="500"/>
      <c r="S16" s="500"/>
      <c r="T16" s="500"/>
      <c r="U16" s="500"/>
      <c r="V16" s="500"/>
      <c r="W16" s="500"/>
      <c r="X16" s="500"/>
      <c r="Y16" s="500"/>
      <c r="Z16" s="379" t="str">
        <f t="shared" si="2"/>
        <v>Đúng</v>
      </c>
      <c r="AA16" s="401" t="str">
        <f t="shared" si="3"/>
        <v>Đúng</v>
      </c>
      <c r="AB16" s="401" t="str">
        <f t="shared" si="4"/>
        <v>Đúng</v>
      </c>
      <c r="AC16" s="401" t="str">
        <f t="shared" si="5"/>
        <v>Đúng</v>
      </c>
    </row>
    <row r="17" spans="1:29" ht="18.75" customHeight="1" x14ac:dyDescent="0.15">
      <c r="A17" s="380"/>
      <c r="B17" s="383" t="s">
        <v>310</v>
      </c>
      <c r="C17" s="524">
        <f t="shared" si="1"/>
        <v>0</v>
      </c>
      <c r="D17" s="500"/>
      <c r="E17" s="500"/>
      <c r="F17" s="500"/>
      <c r="G17" s="500"/>
      <c r="H17" s="500"/>
      <c r="I17" s="500"/>
      <c r="J17" s="500"/>
      <c r="K17" s="505"/>
      <c r="L17" s="500"/>
      <c r="M17" s="500"/>
      <c r="N17" s="500"/>
      <c r="O17" s="500"/>
      <c r="P17" s="500"/>
      <c r="Q17" s="500"/>
      <c r="R17" s="500"/>
      <c r="S17" s="500"/>
      <c r="T17" s="500"/>
      <c r="U17" s="500"/>
      <c r="V17" s="500"/>
      <c r="W17" s="500"/>
      <c r="X17" s="500"/>
      <c r="Y17" s="500"/>
      <c r="Z17" s="379" t="str">
        <f t="shared" si="2"/>
        <v>Đúng</v>
      </c>
      <c r="AA17" s="401" t="str">
        <f t="shared" si="3"/>
        <v>Đúng</v>
      </c>
      <c r="AB17" s="401" t="str">
        <f t="shared" si="4"/>
        <v>Đúng</v>
      </c>
      <c r="AC17" s="401" t="str">
        <f t="shared" si="5"/>
        <v>Đúng</v>
      </c>
    </row>
    <row r="18" spans="1:29" ht="22.5" customHeight="1" x14ac:dyDescent="0.15">
      <c r="A18" s="380"/>
      <c r="B18" s="383" t="s">
        <v>356</v>
      </c>
      <c r="C18" s="524">
        <f t="shared" si="1"/>
        <v>0</v>
      </c>
      <c r="D18" s="506"/>
      <c r="E18" s="506"/>
      <c r="F18" s="506"/>
      <c r="G18" s="506"/>
      <c r="H18" s="506"/>
      <c r="I18" s="506"/>
      <c r="J18" s="506"/>
      <c r="K18" s="506"/>
      <c r="L18" s="506"/>
      <c r="M18" s="506"/>
      <c r="N18" s="506"/>
      <c r="O18" s="506"/>
      <c r="P18" s="506"/>
      <c r="Q18" s="506"/>
      <c r="R18" s="506"/>
      <c r="S18" s="506"/>
      <c r="T18" s="506"/>
      <c r="U18" s="500"/>
      <c r="V18" s="506"/>
      <c r="W18" s="506"/>
      <c r="X18" s="506"/>
      <c r="Y18" s="506"/>
      <c r="Z18" s="379" t="str">
        <f t="shared" si="2"/>
        <v>Đúng</v>
      </c>
      <c r="AA18" s="401" t="str">
        <f t="shared" si="3"/>
        <v>Đúng</v>
      </c>
      <c r="AB18" s="401" t="str">
        <f t="shared" si="4"/>
        <v>Đúng</v>
      </c>
      <c r="AC18" s="401" t="str">
        <f t="shared" si="5"/>
        <v>Đúng</v>
      </c>
    </row>
    <row r="19" spans="1:29" ht="17.25" customHeight="1" x14ac:dyDescent="0.15">
      <c r="A19" s="384" t="s">
        <v>27</v>
      </c>
      <c r="B19" s="378" t="s">
        <v>6</v>
      </c>
      <c r="C19" s="523">
        <f>C20+C21</f>
        <v>0</v>
      </c>
      <c r="D19" s="523">
        <f>D20+D21</f>
        <v>0</v>
      </c>
      <c r="E19" s="523">
        <f t="shared" ref="E19:T19" si="6">E20+E21</f>
        <v>0</v>
      </c>
      <c r="F19" s="523">
        <f t="shared" si="6"/>
        <v>0</v>
      </c>
      <c r="G19" s="523">
        <f t="shared" si="6"/>
        <v>0</v>
      </c>
      <c r="H19" s="523">
        <f t="shared" si="6"/>
        <v>0</v>
      </c>
      <c r="I19" s="523">
        <f t="shared" si="6"/>
        <v>0</v>
      </c>
      <c r="J19" s="523">
        <f t="shared" si="6"/>
        <v>0</v>
      </c>
      <c r="K19" s="523">
        <f t="shared" si="6"/>
        <v>0</v>
      </c>
      <c r="L19" s="523">
        <f t="shared" si="6"/>
        <v>0</v>
      </c>
      <c r="M19" s="523">
        <f t="shared" si="6"/>
        <v>0</v>
      </c>
      <c r="N19" s="523">
        <f t="shared" si="6"/>
        <v>0</v>
      </c>
      <c r="O19" s="523">
        <f t="shared" si="6"/>
        <v>0</v>
      </c>
      <c r="P19" s="523">
        <f t="shared" si="6"/>
        <v>0</v>
      </c>
      <c r="Q19" s="523">
        <f t="shared" si="6"/>
        <v>0</v>
      </c>
      <c r="R19" s="523">
        <f t="shared" si="6"/>
        <v>0</v>
      </c>
      <c r="S19" s="523">
        <f t="shared" si="6"/>
        <v>0</v>
      </c>
      <c r="T19" s="523">
        <f t="shared" si="6"/>
        <v>0</v>
      </c>
      <c r="U19" s="525"/>
      <c r="V19" s="525"/>
      <c r="W19" s="525"/>
      <c r="X19" s="525"/>
      <c r="Y19" s="525"/>
      <c r="Z19" s="438"/>
      <c r="AA19" s="438"/>
      <c r="AB19" s="438"/>
      <c r="AC19" s="438"/>
    </row>
    <row r="20" spans="1:29" ht="17.25" customHeight="1" x14ac:dyDescent="0.15">
      <c r="A20" s="380"/>
      <c r="B20" s="381" t="s">
        <v>16</v>
      </c>
      <c r="C20" s="524">
        <f>SUM(D20:K20)</f>
        <v>0</v>
      </c>
      <c r="D20" s="500"/>
      <c r="E20" s="500"/>
      <c r="F20" s="500"/>
      <c r="G20" s="500"/>
      <c r="H20" s="500"/>
      <c r="I20" s="500"/>
      <c r="J20" s="500"/>
      <c r="K20" s="500"/>
      <c r="L20" s="500"/>
      <c r="M20" s="500"/>
      <c r="N20" s="500"/>
      <c r="O20" s="500"/>
      <c r="P20" s="500"/>
      <c r="Q20" s="500"/>
      <c r="R20" s="500"/>
      <c r="S20" s="500"/>
      <c r="T20" s="500"/>
      <c r="U20" s="501"/>
      <c r="V20" s="501"/>
      <c r="W20" s="501"/>
      <c r="X20" s="501"/>
      <c r="Y20" s="501"/>
    </row>
    <row r="21" spans="1:29" ht="18" customHeight="1" x14ac:dyDescent="0.15">
      <c r="A21" s="380"/>
      <c r="B21" s="381" t="s">
        <v>17</v>
      </c>
      <c r="C21" s="524">
        <f>SUM(D21:K21)</f>
        <v>0</v>
      </c>
      <c r="D21" s="500"/>
      <c r="E21" s="500"/>
      <c r="F21" s="500"/>
      <c r="G21" s="500"/>
      <c r="H21" s="500"/>
      <c r="I21" s="500"/>
      <c r="J21" s="500"/>
      <c r="K21" s="500"/>
      <c r="L21" s="500"/>
      <c r="M21" s="500"/>
      <c r="N21" s="500"/>
      <c r="O21" s="500"/>
      <c r="P21" s="500"/>
      <c r="Q21" s="500"/>
      <c r="R21" s="500"/>
      <c r="S21" s="500"/>
      <c r="T21" s="500"/>
      <c r="U21" s="502"/>
      <c r="V21" s="502"/>
      <c r="W21" s="502"/>
      <c r="X21" s="502"/>
      <c r="Y21" s="502"/>
    </row>
    <row r="22" spans="1:29" ht="27.75" customHeight="1" x14ac:dyDescent="0.15">
      <c r="A22" s="380"/>
      <c r="B22" s="382" t="s">
        <v>474</v>
      </c>
      <c r="C22" s="524">
        <f>SUM(D22:K22)</f>
        <v>0</v>
      </c>
      <c r="D22" s="500"/>
      <c r="E22" s="500"/>
      <c r="F22" s="500"/>
      <c r="G22" s="500"/>
      <c r="H22" s="500"/>
      <c r="I22" s="500"/>
      <c r="J22" s="500"/>
      <c r="K22" s="500"/>
      <c r="L22" s="500"/>
      <c r="M22" s="500"/>
      <c r="N22" s="500"/>
      <c r="O22" s="500"/>
      <c r="P22" s="500"/>
      <c r="Q22" s="500"/>
      <c r="R22" s="500"/>
      <c r="S22" s="500"/>
      <c r="T22" s="500"/>
      <c r="U22" s="502"/>
      <c r="V22" s="502"/>
      <c r="W22" s="502"/>
      <c r="X22" s="502"/>
      <c r="Y22" s="502"/>
    </row>
    <row r="23" spans="1:29" ht="16.5" customHeight="1" x14ac:dyDescent="0.15">
      <c r="A23" s="380"/>
      <c r="B23" s="382" t="s">
        <v>20</v>
      </c>
      <c r="C23" s="524">
        <f>SUM(D23:K23)</f>
        <v>0</v>
      </c>
      <c r="D23" s="500"/>
      <c r="E23" s="500"/>
      <c r="F23" s="500"/>
      <c r="G23" s="500"/>
      <c r="H23" s="500"/>
      <c r="I23" s="500"/>
      <c r="J23" s="500"/>
      <c r="K23" s="500"/>
      <c r="L23" s="500"/>
      <c r="M23" s="500"/>
      <c r="N23" s="500"/>
      <c r="O23" s="500"/>
      <c r="P23" s="500"/>
      <c r="Q23" s="500"/>
      <c r="R23" s="500"/>
      <c r="S23" s="500"/>
      <c r="T23" s="500"/>
      <c r="U23" s="502"/>
      <c r="V23" s="502"/>
      <c r="W23" s="502"/>
      <c r="X23" s="502"/>
      <c r="Y23" s="502"/>
    </row>
    <row r="24" spans="1:29" ht="18" customHeight="1" x14ac:dyDescent="0.15">
      <c r="A24" s="385"/>
      <c r="B24" s="386" t="s">
        <v>21</v>
      </c>
      <c r="C24" s="526">
        <f>SUM(D24:K24)</f>
        <v>0</v>
      </c>
      <c r="D24" s="503"/>
      <c r="E24" s="503"/>
      <c r="F24" s="503"/>
      <c r="G24" s="503"/>
      <c r="H24" s="503"/>
      <c r="I24" s="503"/>
      <c r="J24" s="503"/>
      <c r="K24" s="503"/>
      <c r="L24" s="503"/>
      <c r="M24" s="503"/>
      <c r="N24" s="503"/>
      <c r="O24" s="503"/>
      <c r="P24" s="503"/>
      <c r="Q24" s="503"/>
      <c r="R24" s="503"/>
      <c r="S24" s="503"/>
      <c r="T24" s="503"/>
      <c r="U24" s="504"/>
      <c r="V24" s="504"/>
      <c r="W24" s="504"/>
      <c r="X24" s="504"/>
      <c r="Y24" s="504"/>
    </row>
    <row r="25" spans="1:29" x14ac:dyDescent="0.15">
      <c r="A25" s="102"/>
      <c r="B25" s="103"/>
      <c r="C25" s="387"/>
      <c r="D25" s="102"/>
      <c r="E25" s="102"/>
      <c r="F25" s="102"/>
      <c r="G25" s="102"/>
      <c r="H25" s="102"/>
      <c r="I25" s="102"/>
      <c r="J25" s="102"/>
      <c r="K25" s="102"/>
      <c r="L25" s="102"/>
      <c r="M25" s="102"/>
      <c r="N25" s="102"/>
      <c r="O25" s="102"/>
      <c r="P25" s="102"/>
      <c r="Q25" s="102"/>
      <c r="R25" s="102"/>
      <c r="S25" s="102"/>
      <c r="T25" s="102"/>
      <c r="U25" s="102"/>
      <c r="V25" s="102"/>
      <c r="W25" s="102"/>
      <c r="X25" s="102"/>
      <c r="Y25" s="102"/>
    </row>
    <row r="26" spans="1:29" x14ac:dyDescent="0.15">
      <c r="A26" s="102"/>
      <c r="B26" s="103"/>
      <c r="C26" s="434" t="str">
        <f>IF(C19=C7, "Đúng", "Sai")</f>
        <v>Đúng</v>
      </c>
      <c r="D26" s="434" t="str">
        <f t="shared" ref="D26:T26" si="7">IF(D19=D7, "Đúng", "Sai")</f>
        <v>Đúng</v>
      </c>
      <c r="E26" s="434" t="str">
        <f t="shared" si="7"/>
        <v>Đúng</v>
      </c>
      <c r="F26" s="434" t="str">
        <f t="shared" si="7"/>
        <v>Đúng</v>
      </c>
      <c r="G26" s="434" t="str">
        <f t="shared" si="7"/>
        <v>Đúng</v>
      </c>
      <c r="H26" s="434" t="str">
        <f t="shared" si="7"/>
        <v>Đúng</v>
      </c>
      <c r="I26" s="434" t="str">
        <f t="shared" si="7"/>
        <v>Đúng</v>
      </c>
      <c r="J26" s="434" t="str">
        <f t="shared" si="7"/>
        <v>Đúng</v>
      </c>
      <c r="K26" s="434" t="str">
        <f t="shared" si="7"/>
        <v>Đúng</v>
      </c>
      <c r="L26" s="434" t="str">
        <f t="shared" si="7"/>
        <v>Đúng</v>
      </c>
      <c r="M26" s="434" t="str">
        <f t="shared" si="7"/>
        <v>Đúng</v>
      </c>
      <c r="N26" s="434" t="str">
        <f t="shared" si="7"/>
        <v>Đúng</v>
      </c>
      <c r="O26" s="434" t="str">
        <f t="shared" si="7"/>
        <v>Đúng</v>
      </c>
      <c r="P26" s="434" t="str">
        <f t="shared" si="7"/>
        <v>Đúng</v>
      </c>
      <c r="Q26" s="434" t="str">
        <f t="shared" si="7"/>
        <v>Đúng</v>
      </c>
      <c r="R26" s="434" t="str">
        <f t="shared" si="7"/>
        <v>Đúng</v>
      </c>
      <c r="S26" s="434" t="str">
        <f t="shared" si="7"/>
        <v>Đúng</v>
      </c>
      <c r="T26" s="434" t="str">
        <f t="shared" si="7"/>
        <v>Đúng</v>
      </c>
      <c r="U26" s="102"/>
      <c r="V26" s="102"/>
      <c r="W26" s="102"/>
      <c r="X26" s="102"/>
      <c r="Y26" s="102"/>
    </row>
    <row r="27" spans="1:29" x14ac:dyDescent="0.15">
      <c r="A27" s="102"/>
      <c r="B27" s="103"/>
      <c r="C27" s="434" t="str">
        <f>IF(C21=C22+C23, "Đúng", "Sai")</f>
        <v>Đúng</v>
      </c>
      <c r="D27" s="434" t="str">
        <f t="shared" ref="D27:T27" si="8">IF(D21=D22+D23, "Đúng", "Sai")</f>
        <v>Đúng</v>
      </c>
      <c r="E27" s="434" t="str">
        <f t="shared" si="8"/>
        <v>Đúng</v>
      </c>
      <c r="F27" s="434" t="str">
        <f t="shared" si="8"/>
        <v>Đúng</v>
      </c>
      <c r="G27" s="434" t="str">
        <f t="shared" si="8"/>
        <v>Đúng</v>
      </c>
      <c r="H27" s="434" t="str">
        <f t="shared" si="8"/>
        <v>Đúng</v>
      </c>
      <c r="I27" s="434" t="str">
        <f t="shared" si="8"/>
        <v>Đúng</v>
      </c>
      <c r="J27" s="434" t="str">
        <f t="shared" si="8"/>
        <v>Đúng</v>
      </c>
      <c r="K27" s="434" t="str">
        <f t="shared" si="8"/>
        <v>Đúng</v>
      </c>
      <c r="L27" s="434" t="str">
        <f t="shared" si="8"/>
        <v>Đúng</v>
      </c>
      <c r="M27" s="434" t="str">
        <f t="shared" si="8"/>
        <v>Đúng</v>
      </c>
      <c r="N27" s="434" t="str">
        <f t="shared" si="8"/>
        <v>Đúng</v>
      </c>
      <c r="O27" s="434" t="str">
        <f t="shared" si="8"/>
        <v>Đúng</v>
      </c>
      <c r="P27" s="434" t="str">
        <f t="shared" si="8"/>
        <v>Đúng</v>
      </c>
      <c r="Q27" s="434" t="str">
        <f t="shared" si="8"/>
        <v>Đúng</v>
      </c>
      <c r="R27" s="434" t="str">
        <f t="shared" si="8"/>
        <v>Đúng</v>
      </c>
      <c r="S27" s="434" t="str">
        <f t="shared" si="8"/>
        <v>Đúng</v>
      </c>
      <c r="T27" s="434" t="str">
        <f t="shared" si="8"/>
        <v>Đúng</v>
      </c>
      <c r="U27" s="102"/>
      <c r="V27" s="102"/>
      <c r="W27" s="102"/>
      <c r="X27" s="102"/>
      <c r="Y27" s="102"/>
    </row>
    <row r="28" spans="1:29" x14ac:dyDescent="0.15">
      <c r="A28" s="102"/>
      <c r="B28" s="103"/>
      <c r="C28" s="434" t="str">
        <f>IF(C24&lt;=C23,"Đúng","Sai")</f>
        <v>Đúng</v>
      </c>
      <c r="D28" s="434" t="str">
        <f t="shared" ref="D28:T28" si="9">IF(D24&lt;=D23,"Đúng","Sai")</f>
        <v>Đúng</v>
      </c>
      <c r="E28" s="434" t="str">
        <f t="shared" si="9"/>
        <v>Đúng</v>
      </c>
      <c r="F28" s="434" t="str">
        <f t="shared" si="9"/>
        <v>Đúng</v>
      </c>
      <c r="G28" s="434" t="str">
        <f t="shared" si="9"/>
        <v>Đúng</v>
      </c>
      <c r="H28" s="434" t="str">
        <f t="shared" si="9"/>
        <v>Đúng</v>
      </c>
      <c r="I28" s="434" t="str">
        <f t="shared" si="9"/>
        <v>Đúng</v>
      </c>
      <c r="J28" s="434" t="str">
        <f t="shared" si="9"/>
        <v>Đúng</v>
      </c>
      <c r="K28" s="434" t="str">
        <f t="shared" si="9"/>
        <v>Đúng</v>
      </c>
      <c r="L28" s="434" t="str">
        <f t="shared" si="9"/>
        <v>Đúng</v>
      </c>
      <c r="M28" s="434" t="str">
        <f t="shared" si="9"/>
        <v>Đúng</v>
      </c>
      <c r="N28" s="434" t="str">
        <f t="shared" si="9"/>
        <v>Đúng</v>
      </c>
      <c r="O28" s="434" t="str">
        <f t="shared" si="9"/>
        <v>Đúng</v>
      </c>
      <c r="P28" s="434" t="str">
        <f t="shared" si="9"/>
        <v>Đúng</v>
      </c>
      <c r="Q28" s="434" t="str">
        <f t="shared" si="9"/>
        <v>Đúng</v>
      </c>
      <c r="R28" s="434" t="str">
        <f t="shared" si="9"/>
        <v>Đúng</v>
      </c>
      <c r="S28" s="434" t="str">
        <f t="shared" si="9"/>
        <v>Đúng</v>
      </c>
      <c r="T28" s="434" t="str">
        <f t="shared" si="9"/>
        <v>Đúng</v>
      </c>
      <c r="U28" s="102"/>
      <c r="V28" s="102"/>
      <c r="W28" s="102"/>
      <c r="X28" s="102"/>
      <c r="Y28" s="102"/>
    </row>
    <row r="29" spans="1:29" ht="14.25" customHeight="1" x14ac:dyDescent="0.15">
      <c r="A29" s="102"/>
      <c r="B29" s="103"/>
      <c r="C29" s="437" t="str">
        <f>IF(C20=U7, "Đúng", "Sai")</f>
        <v>Đúng</v>
      </c>
      <c r="E29" s="437"/>
      <c r="F29" s="437"/>
      <c r="G29" s="437"/>
      <c r="H29" s="437"/>
      <c r="I29" s="437"/>
      <c r="J29" s="437"/>
      <c r="K29" s="437"/>
      <c r="L29" s="437"/>
      <c r="M29" s="437"/>
      <c r="N29" s="437"/>
      <c r="O29" s="437"/>
      <c r="P29" s="437"/>
      <c r="Q29" s="437"/>
      <c r="R29" s="437"/>
      <c r="S29" s="437"/>
      <c r="T29" s="437"/>
      <c r="U29" s="122"/>
      <c r="V29" s="122"/>
      <c r="W29" s="123"/>
      <c r="X29" s="123"/>
      <c r="Y29" s="102"/>
    </row>
    <row r="30" spans="1:29" x14ac:dyDescent="0.15">
      <c r="A30" s="102"/>
      <c r="B30" s="103"/>
      <c r="C30" s="437" t="str">
        <f>IF(C21=V7,  "Đúng", "Sai")</f>
        <v>Đúng</v>
      </c>
      <c r="E30" s="437"/>
      <c r="F30" s="437"/>
      <c r="G30" s="437"/>
      <c r="H30" s="437"/>
      <c r="I30" s="437"/>
      <c r="J30" s="437"/>
      <c r="K30" s="437"/>
      <c r="L30" s="437"/>
      <c r="M30" s="437"/>
      <c r="N30" s="437"/>
      <c r="O30" s="437"/>
      <c r="P30" s="437"/>
      <c r="Q30" s="437"/>
      <c r="R30" s="437"/>
      <c r="S30" s="437"/>
      <c r="T30" s="437"/>
      <c r="U30" s="122"/>
      <c r="V30" s="122"/>
      <c r="W30" s="123"/>
      <c r="X30" s="123"/>
      <c r="Y30" s="102"/>
    </row>
    <row r="31" spans="1:29" x14ac:dyDescent="0.15">
      <c r="A31" s="102"/>
      <c r="B31" s="103"/>
      <c r="C31" s="437" t="str">
        <f>IF(C22=W7,  "Đúng", "Sai")</f>
        <v>Đúng</v>
      </c>
      <c r="E31" s="437"/>
      <c r="F31" s="437"/>
      <c r="G31" s="437"/>
      <c r="H31" s="437"/>
      <c r="I31" s="437"/>
      <c r="J31" s="437"/>
      <c r="K31" s="437"/>
      <c r="L31" s="437"/>
      <c r="M31" s="437"/>
      <c r="N31" s="437"/>
      <c r="O31" s="437"/>
      <c r="P31" s="437"/>
      <c r="Q31" s="437"/>
      <c r="R31" s="437"/>
      <c r="S31" s="437"/>
      <c r="T31" s="437"/>
      <c r="U31" s="122"/>
      <c r="V31" s="122"/>
      <c r="W31" s="123"/>
      <c r="X31" s="123"/>
      <c r="Y31" s="102"/>
    </row>
    <row r="32" spans="1:29" x14ac:dyDescent="0.15">
      <c r="A32" s="102"/>
      <c r="B32" s="103"/>
      <c r="C32" s="437" t="str">
        <f>IF(C23=X7,  "Đúng", "Sai")</f>
        <v>Đúng</v>
      </c>
      <c r="E32" s="437"/>
      <c r="F32" s="437"/>
      <c r="G32" s="437"/>
      <c r="H32" s="437"/>
      <c r="I32" s="437"/>
      <c r="J32" s="437"/>
      <c r="K32" s="437"/>
      <c r="L32" s="437"/>
      <c r="M32" s="437"/>
      <c r="N32" s="437"/>
      <c r="O32" s="437"/>
      <c r="P32" s="437"/>
      <c r="Q32" s="437"/>
      <c r="R32" s="437"/>
      <c r="S32" s="437"/>
      <c r="T32" s="437"/>
      <c r="U32" s="122"/>
      <c r="V32" s="122"/>
      <c r="W32" s="123"/>
      <c r="X32" s="123"/>
      <c r="Y32" s="102"/>
    </row>
    <row r="33" spans="1:25" x14ac:dyDescent="0.15">
      <c r="A33" s="102"/>
      <c r="B33" s="103"/>
      <c r="C33" s="437" t="str">
        <f>IF(C24=Y7,  "Đúng", "Sai")</f>
        <v>Đúng</v>
      </c>
      <c r="E33" s="437"/>
      <c r="F33" s="437"/>
      <c r="G33" s="437"/>
      <c r="H33" s="437"/>
      <c r="I33" s="437"/>
      <c r="J33" s="437"/>
      <c r="K33" s="437"/>
      <c r="L33" s="437"/>
      <c r="M33" s="437"/>
      <c r="N33" s="437"/>
      <c r="O33" s="437"/>
      <c r="P33" s="437"/>
      <c r="Q33" s="437"/>
      <c r="R33" s="437"/>
      <c r="S33" s="437"/>
      <c r="T33" s="437"/>
      <c r="U33" s="122"/>
      <c r="V33" s="122"/>
      <c r="W33" s="123"/>
      <c r="X33" s="123"/>
      <c r="Y33" s="102"/>
    </row>
    <row r="34" spans="1:25" x14ac:dyDescent="0.15">
      <c r="A34" s="102"/>
      <c r="B34" s="103"/>
      <c r="C34" s="436"/>
      <c r="D34" s="435"/>
      <c r="E34" s="435"/>
      <c r="F34" s="435"/>
      <c r="G34" s="435"/>
      <c r="H34" s="435"/>
      <c r="I34" s="435"/>
      <c r="J34" s="435"/>
      <c r="K34" s="435"/>
      <c r="L34" s="435"/>
      <c r="M34" s="435"/>
      <c r="N34" s="435"/>
      <c r="O34" s="435"/>
      <c r="P34" s="435"/>
      <c r="Q34" s="435"/>
      <c r="R34" s="435"/>
      <c r="S34" s="435"/>
      <c r="T34" s="435"/>
      <c r="U34" s="122"/>
      <c r="V34" s="122"/>
      <c r="W34" s="123"/>
      <c r="X34" s="123"/>
      <c r="Y34" s="102"/>
    </row>
    <row r="35" spans="1:25" x14ac:dyDescent="0.15">
      <c r="C35" s="74"/>
      <c r="D35" s="124"/>
      <c r="E35" s="124"/>
      <c r="F35" s="124"/>
      <c r="G35" s="124"/>
      <c r="H35" s="124"/>
      <c r="I35" s="124"/>
      <c r="J35" s="124"/>
      <c r="K35" s="124"/>
      <c r="L35" s="124"/>
      <c r="M35" s="124"/>
      <c r="N35" s="124"/>
      <c r="O35" s="124"/>
      <c r="P35" s="124"/>
      <c r="Q35" s="124"/>
      <c r="R35" s="124"/>
      <c r="S35" s="124"/>
      <c r="T35" s="124"/>
      <c r="U35" s="124"/>
      <c r="V35" s="124"/>
      <c r="W35" s="125"/>
      <c r="X35" s="125"/>
    </row>
    <row r="36" spans="1:25" x14ac:dyDescent="0.15">
      <c r="C36" s="74"/>
      <c r="D36" s="125"/>
      <c r="E36" s="125"/>
      <c r="F36" s="125"/>
      <c r="G36" s="125"/>
      <c r="H36" s="125"/>
      <c r="I36" s="125"/>
      <c r="J36" s="125"/>
      <c r="K36" s="125"/>
      <c r="L36" s="125"/>
      <c r="M36" s="125"/>
      <c r="N36" s="125"/>
      <c r="O36" s="125"/>
      <c r="P36" s="125"/>
      <c r="Q36" s="125"/>
      <c r="R36" s="125"/>
      <c r="S36" s="125"/>
      <c r="T36" s="125"/>
      <c r="U36" s="125"/>
      <c r="V36" s="125"/>
      <c r="W36" s="125"/>
      <c r="X36" s="125"/>
    </row>
  </sheetData>
  <sheetProtection algorithmName="SHA-512" hashValue="McamzqoQ0v2osv65ye9r4V7VmQnUDLqfEzYiK/hxtV1lCe/85eDYlts5FQRJdpic0oMywJ+zAxqaPB2x079R1Q==" saltValue="9YCAdbSvzYfThrGnMyxrMA==" spinCount="100000" sheet="1" formatCells="0" formatColumns="0" formatRows="0"/>
  <mergeCells count="29">
    <mergeCell ref="W4:Y4"/>
    <mergeCell ref="L3:T3"/>
    <mergeCell ref="C3:C5"/>
    <mergeCell ref="E4:E5"/>
    <mergeCell ref="D4:D5"/>
    <mergeCell ref="L4:L5"/>
    <mergeCell ref="D3:K3"/>
    <mergeCell ref="I4:I5"/>
    <mergeCell ref="F4:F5"/>
    <mergeCell ref="G4:G5"/>
    <mergeCell ref="S4:S5"/>
    <mergeCell ref="R4:R5"/>
    <mergeCell ref="M4:M5"/>
    <mergeCell ref="W1:Y1"/>
    <mergeCell ref="A1:V1"/>
    <mergeCell ref="U2:Y2"/>
    <mergeCell ref="A3:A5"/>
    <mergeCell ref="B3:B5"/>
    <mergeCell ref="P4:P5"/>
    <mergeCell ref="K4:K5"/>
    <mergeCell ref="U3:Y3"/>
    <mergeCell ref="J4:J5"/>
    <mergeCell ref="V4:V5"/>
    <mergeCell ref="H4:H5"/>
    <mergeCell ref="U4:U5"/>
    <mergeCell ref="N4:N5"/>
    <mergeCell ref="Q4:Q5"/>
    <mergeCell ref="T4:T5"/>
    <mergeCell ref="O4:O5"/>
  </mergeCells>
  <conditionalFormatting sqref="Z1:AC1048576 A26:XFD28 A29:C33 E29:XFD33">
    <cfRule type="cellIs" dxfId="55" priority="2" operator="equal">
      <formula>"Đúng"</formula>
    </cfRule>
  </conditionalFormatting>
  <pageMargins left="0.51181102362204722" right="0" top="0.23622047244094491" bottom="0.23622047244094491" header="0" footer="0"/>
  <pageSetup paperSize="9" scale="9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tabColor rgb="FFFFFF00"/>
    <pageSetUpPr fitToPage="1"/>
  </sheetPr>
  <dimension ref="A1:W37"/>
  <sheetViews>
    <sheetView topLeftCell="A10" zoomScale="145" zoomScaleNormal="145" zoomScalePageLayoutView="145" workbookViewId="0">
      <selection activeCell="Q30" sqref="Q30"/>
    </sheetView>
  </sheetViews>
  <sheetFormatPr baseColWidth="10" defaultColWidth="5.5" defaultRowHeight="16" x14ac:dyDescent="0.2"/>
  <cols>
    <col min="1" max="1" width="4.5" style="24" customWidth="1"/>
    <col min="2" max="2" width="26.5" style="8" customWidth="1"/>
    <col min="3" max="3" width="7.5" style="21" customWidth="1"/>
    <col min="4" max="12" width="5.5" style="2" customWidth="1"/>
    <col min="13" max="13" width="6.83203125" style="2" customWidth="1"/>
    <col min="14" max="17" width="5.5" style="2" customWidth="1"/>
    <col min="18" max="18" width="5.1640625" style="2" customWidth="1"/>
    <col min="19" max="19" width="4.5" style="2" customWidth="1"/>
    <col min="20" max="20" width="5.5" style="2" customWidth="1"/>
    <col min="21" max="21" width="5.83203125" style="2" customWidth="1"/>
    <col min="22" max="22" width="8.1640625" style="403" customWidth="1"/>
    <col min="23" max="253" width="5.5" style="2"/>
    <col min="254" max="254" width="4.5" style="2" customWidth="1"/>
    <col min="255" max="255" width="26.5" style="2" customWidth="1"/>
    <col min="256" max="256" width="7.5" style="2" customWidth="1"/>
    <col min="257" max="275" width="5.5" style="2" customWidth="1"/>
    <col min="276" max="509" width="5.5" style="2"/>
    <col min="510" max="510" width="4.5" style="2" customWidth="1"/>
    <col min="511" max="511" width="26.5" style="2" customWidth="1"/>
    <col min="512" max="512" width="7.5" style="2" customWidth="1"/>
    <col min="513" max="531" width="5.5" style="2" customWidth="1"/>
    <col min="532" max="765" width="5.5" style="2"/>
    <col min="766" max="766" width="4.5" style="2" customWidth="1"/>
    <col min="767" max="767" width="26.5" style="2" customWidth="1"/>
    <col min="768" max="768" width="7.5" style="2" customWidth="1"/>
    <col min="769" max="787" width="5.5" style="2" customWidth="1"/>
    <col min="788" max="1021" width="5.5" style="2"/>
    <col min="1022" max="1022" width="4.5" style="2" customWidth="1"/>
    <col min="1023" max="1023" width="26.5" style="2" customWidth="1"/>
    <col min="1024" max="1024" width="7.5" style="2" customWidth="1"/>
    <col min="1025" max="1043" width="5.5" style="2" customWidth="1"/>
    <col min="1044" max="1277" width="5.5" style="2"/>
    <col min="1278" max="1278" width="4.5" style="2" customWidth="1"/>
    <col min="1279" max="1279" width="26.5" style="2" customWidth="1"/>
    <col min="1280" max="1280" width="7.5" style="2" customWidth="1"/>
    <col min="1281" max="1299" width="5.5" style="2" customWidth="1"/>
    <col min="1300" max="1533" width="5.5" style="2"/>
    <col min="1534" max="1534" width="4.5" style="2" customWidth="1"/>
    <col min="1535" max="1535" width="26.5" style="2" customWidth="1"/>
    <col min="1536" max="1536" width="7.5" style="2" customWidth="1"/>
    <col min="1537" max="1555" width="5.5" style="2" customWidth="1"/>
    <col min="1556" max="1789" width="5.5" style="2"/>
    <col min="1790" max="1790" width="4.5" style="2" customWidth="1"/>
    <col min="1791" max="1791" width="26.5" style="2" customWidth="1"/>
    <col min="1792" max="1792" width="7.5" style="2" customWidth="1"/>
    <col min="1793" max="1811" width="5.5" style="2" customWidth="1"/>
    <col min="1812" max="2045" width="5.5" style="2"/>
    <col min="2046" max="2046" width="4.5" style="2" customWidth="1"/>
    <col min="2047" max="2047" width="26.5" style="2" customWidth="1"/>
    <col min="2048" max="2048" width="7.5" style="2" customWidth="1"/>
    <col min="2049" max="2067" width="5.5" style="2" customWidth="1"/>
    <col min="2068" max="2301" width="5.5" style="2"/>
    <col min="2302" max="2302" width="4.5" style="2" customWidth="1"/>
    <col min="2303" max="2303" width="26.5" style="2" customWidth="1"/>
    <col min="2304" max="2304" width="7.5" style="2" customWidth="1"/>
    <col min="2305" max="2323" width="5.5" style="2" customWidth="1"/>
    <col min="2324" max="2557" width="5.5" style="2"/>
    <col min="2558" max="2558" width="4.5" style="2" customWidth="1"/>
    <col min="2559" max="2559" width="26.5" style="2" customWidth="1"/>
    <col min="2560" max="2560" width="7.5" style="2" customWidth="1"/>
    <col min="2561" max="2579" width="5.5" style="2" customWidth="1"/>
    <col min="2580" max="2813" width="5.5" style="2"/>
    <col min="2814" max="2814" width="4.5" style="2" customWidth="1"/>
    <col min="2815" max="2815" width="26.5" style="2" customWidth="1"/>
    <col min="2816" max="2816" width="7.5" style="2" customWidth="1"/>
    <col min="2817" max="2835" width="5.5" style="2" customWidth="1"/>
    <col min="2836" max="3069" width="5.5" style="2"/>
    <col min="3070" max="3070" width="4.5" style="2" customWidth="1"/>
    <col min="3071" max="3071" width="26.5" style="2" customWidth="1"/>
    <col min="3072" max="3072" width="7.5" style="2" customWidth="1"/>
    <col min="3073" max="3091" width="5.5" style="2" customWidth="1"/>
    <col min="3092" max="3325" width="5.5" style="2"/>
    <col min="3326" max="3326" width="4.5" style="2" customWidth="1"/>
    <col min="3327" max="3327" width="26.5" style="2" customWidth="1"/>
    <col min="3328" max="3328" width="7.5" style="2" customWidth="1"/>
    <col min="3329" max="3347" width="5.5" style="2" customWidth="1"/>
    <col min="3348" max="3581" width="5.5" style="2"/>
    <col min="3582" max="3582" width="4.5" style="2" customWidth="1"/>
    <col min="3583" max="3583" width="26.5" style="2" customWidth="1"/>
    <col min="3584" max="3584" width="7.5" style="2" customWidth="1"/>
    <col min="3585" max="3603" width="5.5" style="2" customWidth="1"/>
    <col min="3604" max="3837" width="5.5" style="2"/>
    <col min="3838" max="3838" width="4.5" style="2" customWidth="1"/>
    <col min="3839" max="3839" width="26.5" style="2" customWidth="1"/>
    <col min="3840" max="3840" width="7.5" style="2" customWidth="1"/>
    <col min="3841" max="3859" width="5.5" style="2" customWidth="1"/>
    <col min="3860" max="4093" width="5.5" style="2"/>
    <col min="4094" max="4094" width="4.5" style="2" customWidth="1"/>
    <col min="4095" max="4095" width="26.5" style="2" customWidth="1"/>
    <col min="4096" max="4096" width="7.5" style="2" customWidth="1"/>
    <col min="4097" max="4115" width="5.5" style="2" customWidth="1"/>
    <col min="4116" max="4349" width="5.5" style="2"/>
    <col min="4350" max="4350" width="4.5" style="2" customWidth="1"/>
    <col min="4351" max="4351" width="26.5" style="2" customWidth="1"/>
    <col min="4352" max="4352" width="7.5" style="2" customWidth="1"/>
    <col min="4353" max="4371" width="5.5" style="2" customWidth="1"/>
    <col min="4372" max="4605" width="5.5" style="2"/>
    <col min="4606" max="4606" width="4.5" style="2" customWidth="1"/>
    <col min="4607" max="4607" width="26.5" style="2" customWidth="1"/>
    <col min="4608" max="4608" width="7.5" style="2" customWidth="1"/>
    <col min="4609" max="4627" width="5.5" style="2" customWidth="1"/>
    <col min="4628" max="4861" width="5.5" style="2"/>
    <col min="4862" max="4862" width="4.5" style="2" customWidth="1"/>
    <col min="4863" max="4863" width="26.5" style="2" customWidth="1"/>
    <col min="4864" max="4864" width="7.5" style="2" customWidth="1"/>
    <col min="4865" max="4883" width="5.5" style="2" customWidth="1"/>
    <col min="4884" max="5117" width="5.5" style="2"/>
    <col min="5118" max="5118" width="4.5" style="2" customWidth="1"/>
    <col min="5119" max="5119" width="26.5" style="2" customWidth="1"/>
    <col min="5120" max="5120" width="7.5" style="2" customWidth="1"/>
    <col min="5121" max="5139" width="5.5" style="2" customWidth="1"/>
    <col min="5140" max="5373" width="5.5" style="2"/>
    <col min="5374" max="5374" width="4.5" style="2" customWidth="1"/>
    <col min="5375" max="5375" width="26.5" style="2" customWidth="1"/>
    <col min="5376" max="5376" width="7.5" style="2" customWidth="1"/>
    <col min="5377" max="5395" width="5.5" style="2" customWidth="1"/>
    <col min="5396" max="5629" width="5.5" style="2"/>
    <col min="5630" max="5630" width="4.5" style="2" customWidth="1"/>
    <col min="5631" max="5631" width="26.5" style="2" customWidth="1"/>
    <col min="5632" max="5632" width="7.5" style="2" customWidth="1"/>
    <col min="5633" max="5651" width="5.5" style="2" customWidth="1"/>
    <col min="5652" max="5885" width="5.5" style="2"/>
    <col min="5886" max="5886" width="4.5" style="2" customWidth="1"/>
    <col min="5887" max="5887" width="26.5" style="2" customWidth="1"/>
    <col min="5888" max="5888" width="7.5" style="2" customWidth="1"/>
    <col min="5889" max="5907" width="5.5" style="2" customWidth="1"/>
    <col min="5908" max="6141" width="5.5" style="2"/>
    <col min="6142" max="6142" width="4.5" style="2" customWidth="1"/>
    <col min="6143" max="6143" width="26.5" style="2" customWidth="1"/>
    <col min="6144" max="6144" width="7.5" style="2" customWidth="1"/>
    <col min="6145" max="6163" width="5.5" style="2" customWidth="1"/>
    <col min="6164" max="6397" width="5.5" style="2"/>
    <col min="6398" max="6398" width="4.5" style="2" customWidth="1"/>
    <col min="6399" max="6399" width="26.5" style="2" customWidth="1"/>
    <col min="6400" max="6400" width="7.5" style="2" customWidth="1"/>
    <col min="6401" max="6419" width="5.5" style="2" customWidth="1"/>
    <col min="6420" max="6653" width="5.5" style="2"/>
    <col min="6654" max="6654" width="4.5" style="2" customWidth="1"/>
    <col min="6655" max="6655" width="26.5" style="2" customWidth="1"/>
    <col min="6656" max="6656" width="7.5" style="2" customWidth="1"/>
    <col min="6657" max="6675" width="5.5" style="2" customWidth="1"/>
    <col min="6676" max="6909" width="5.5" style="2"/>
    <col min="6910" max="6910" width="4.5" style="2" customWidth="1"/>
    <col min="6911" max="6911" width="26.5" style="2" customWidth="1"/>
    <col min="6912" max="6912" width="7.5" style="2" customWidth="1"/>
    <col min="6913" max="6931" width="5.5" style="2" customWidth="1"/>
    <col min="6932" max="7165" width="5.5" style="2"/>
    <col min="7166" max="7166" width="4.5" style="2" customWidth="1"/>
    <col min="7167" max="7167" width="26.5" style="2" customWidth="1"/>
    <col min="7168" max="7168" width="7.5" style="2" customWidth="1"/>
    <col min="7169" max="7187" width="5.5" style="2" customWidth="1"/>
    <col min="7188" max="7421" width="5.5" style="2"/>
    <col min="7422" max="7422" width="4.5" style="2" customWidth="1"/>
    <col min="7423" max="7423" width="26.5" style="2" customWidth="1"/>
    <col min="7424" max="7424" width="7.5" style="2" customWidth="1"/>
    <col min="7425" max="7443" width="5.5" style="2" customWidth="1"/>
    <col min="7444" max="7677" width="5.5" style="2"/>
    <col min="7678" max="7678" width="4.5" style="2" customWidth="1"/>
    <col min="7679" max="7679" width="26.5" style="2" customWidth="1"/>
    <col min="7680" max="7680" width="7.5" style="2" customWidth="1"/>
    <col min="7681" max="7699" width="5.5" style="2" customWidth="1"/>
    <col min="7700" max="7933" width="5.5" style="2"/>
    <col min="7934" max="7934" width="4.5" style="2" customWidth="1"/>
    <col min="7935" max="7935" width="26.5" style="2" customWidth="1"/>
    <col min="7936" max="7936" width="7.5" style="2" customWidth="1"/>
    <col min="7937" max="7955" width="5.5" style="2" customWidth="1"/>
    <col min="7956" max="8189" width="5.5" style="2"/>
    <col min="8190" max="8190" width="4.5" style="2" customWidth="1"/>
    <col min="8191" max="8191" width="26.5" style="2" customWidth="1"/>
    <col min="8192" max="8192" width="7.5" style="2" customWidth="1"/>
    <col min="8193" max="8211" width="5.5" style="2" customWidth="1"/>
    <col min="8212" max="8445" width="5.5" style="2"/>
    <col min="8446" max="8446" width="4.5" style="2" customWidth="1"/>
    <col min="8447" max="8447" width="26.5" style="2" customWidth="1"/>
    <col min="8448" max="8448" width="7.5" style="2" customWidth="1"/>
    <col min="8449" max="8467" width="5.5" style="2" customWidth="1"/>
    <col min="8468" max="8701" width="5.5" style="2"/>
    <col min="8702" max="8702" width="4.5" style="2" customWidth="1"/>
    <col min="8703" max="8703" width="26.5" style="2" customWidth="1"/>
    <col min="8704" max="8704" width="7.5" style="2" customWidth="1"/>
    <col min="8705" max="8723" width="5.5" style="2" customWidth="1"/>
    <col min="8724" max="8957" width="5.5" style="2"/>
    <col min="8958" max="8958" width="4.5" style="2" customWidth="1"/>
    <col min="8959" max="8959" width="26.5" style="2" customWidth="1"/>
    <col min="8960" max="8960" width="7.5" style="2" customWidth="1"/>
    <col min="8961" max="8979" width="5.5" style="2" customWidth="1"/>
    <col min="8980" max="9213" width="5.5" style="2"/>
    <col min="9214" max="9214" width="4.5" style="2" customWidth="1"/>
    <col min="9215" max="9215" width="26.5" style="2" customWidth="1"/>
    <col min="9216" max="9216" width="7.5" style="2" customWidth="1"/>
    <col min="9217" max="9235" width="5.5" style="2" customWidth="1"/>
    <col min="9236" max="9469" width="5.5" style="2"/>
    <col min="9470" max="9470" width="4.5" style="2" customWidth="1"/>
    <col min="9471" max="9471" width="26.5" style="2" customWidth="1"/>
    <col min="9472" max="9472" width="7.5" style="2" customWidth="1"/>
    <col min="9473" max="9491" width="5.5" style="2" customWidth="1"/>
    <col min="9492" max="9725" width="5.5" style="2"/>
    <col min="9726" max="9726" width="4.5" style="2" customWidth="1"/>
    <col min="9727" max="9727" width="26.5" style="2" customWidth="1"/>
    <col min="9728" max="9728" width="7.5" style="2" customWidth="1"/>
    <col min="9729" max="9747" width="5.5" style="2" customWidth="1"/>
    <col min="9748" max="9981" width="5.5" style="2"/>
    <col min="9982" max="9982" width="4.5" style="2" customWidth="1"/>
    <col min="9983" max="9983" width="26.5" style="2" customWidth="1"/>
    <col min="9984" max="9984" width="7.5" style="2" customWidth="1"/>
    <col min="9985" max="10003" width="5.5" style="2" customWidth="1"/>
    <col min="10004" max="10237" width="5.5" style="2"/>
    <col min="10238" max="10238" width="4.5" style="2" customWidth="1"/>
    <col min="10239" max="10239" width="26.5" style="2" customWidth="1"/>
    <col min="10240" max="10240" width="7.5" style="2" customWidth="1"/>
    <col min="10241" max="10259" width="5.5" style="2" customWidth="1"/>
    <col min="10260" max="10493" width="5.5" style="2"/>
    <col min="10494" max="10494" width="4.5" style="2" customWidth="1"/>
    <col min="10495" max="10495" width="26.5" style="2" customWidth="1"/>
    <col min="10496" max="10496" width="7.5" style="2" customWidth="1"/>
    <col min="10497" max="10515" width="5.5" style="2" customWidth="1"/>
    <col min="10516" max="10749" width="5.5" style="2"/>
    <col min="10750" max="10750" width="4.5" style="2" customWidth="1"/>
    <col min="10751" max="10751" width="26.5" style="2" customWidth="1"/>
    <col min="10752" max="10752" width="7.5" style="2" customWidth="1"/>
    <col min="10753" max="10771" width="5.5" style="2" customWidth="1"/>
    <col min="10772" max="11005" width="5.5" style="2"/>
    <col min="11006" max="11006" width="4.5" style="2" customWidth="1"/>
    <col min="11007" max="11007" width="26.5" style="2" customWidth="1"/>
    <col min="11008" max="11008" width="7.5" style="2" customWidth="1"/>
    <col min="11009" max="11027" width="5.5" style="2" customWidth="1"/>
    <col min="11028" max="11261" width="5.5" style="2"/>
    <col min="11262" max="11262" width="4.5" style="2" customWidth="1"/>
    <col min="11263" max="11263" width="26.5" style="2" customWidth="1"/>
    <col min="11264" max="11264" width="7.5" style="2" customWidth="1"/>
    <col min="11265" max="11283" width="5.5" style="2" customWidth="1"/>
    <col min="11284" max="11517" width="5.5" style="2"/>
    <col min="11518" max="11518" width="4.5" style="2" customWidth="1"/>
    <col min="11519" max="11519" width="26.5" style="2" customWidth="1"/>
    <col min="11520" max="11520" width="7.5" style="2" customWidth="1"/>
    <col min="11521" max="11539" width="5.5" style="2" customWidth="1"/>
    <col min="11540" max="11773" width="5.5" style="2"/>
    <col min="11774" max="11774" width="4.5" style="2" customWidth="1"/>
    <col min="11775" max="11775" width="26.5" style="2" customWidth="1"/>
    <col min="11776" max="11776" width="7.5" style="2" customWidth="1"/>
    <col min="11777" max="11795" width="5.5" style="2" customWidth="1"/>
    <col min="11796" max="12029" width="5.5" style="2"/>
    <col min="12030" max="12030" width="4.5" style="2" customWidth="1"/>
    <col min="12031" max="12031" width="26.5" style="2" customWidth="1"/>
    <col min="12032" max="12032" width="7.5" style="2" customWidth="1"/>
    <col min="12033" max="12051" width="5.5" style="2" customWidth="1"/>
    <col min="12052" max="12285" width="5.5" style="2"/>
    <col min="12286" max="12286" width="4.5" style="2" customWidth="1"/>
    <col min="12287" max="12287" width="26.5" style="2" customWidth="1"/>
    <col min="12288" max="12288" width="7.5" style="2" customWidth="1"/>
    <col min="12289" max="12307" width="5.5" style="2" customWidth="1"/>
    <col min="12308" max="12541" width="5.5" style="2"/>
    <col min="12542" max="12542" width="4.5" style="2" customWidth="1"/>
    <col min="12543" max="12543" width="26.5" style="2" customWidth="1"/>
    <col min="12544" max="12544" width="7.5" style="2" customWidth="1"/>
    <col min="12545" max="12563" width="5.5" style="2" customWidth="1"/>
    <col min="12564" max="12797" width="5.5" style="2"/>
    <col min="12798" max="12798" width="4.5" style="2" customWidth="1"/>
    <col min="12799" max="12799" width="26.5" style="2" customWidth="1"/>
    <col min="12800" max="12800" width="7.5" style="2" customWidth="1"/>
    <col min="12801" max="12819" width="5.5" style="2" customWidth="1"/>
    <col min="12820" max="13053" width="5.5" style="2"/>
    <col min="13054" max="13054" width="4.5" style="2" customWidth="1"/>
    <col min="13055" max="13055" width="26.5" style="2" customWidth="1"/>
    <col min="13056" max="13056" width="7.5" style="2" customWidth="1"/>
    <col min="13057" max="13075" width="5.5" style="2" customWidth="1"/>
    <col min="13076" max="13309" width="5.5" style="2"/>
    <col min="13310" max="13310" width="4.5" style="2" customWidth="1"/>
    <col min="13311" max="13311" width="26.5" style="2" customWidth="1"/>
    <col min="13312" max="13312" width="7.5" style="2" customWidth="1"/>
    <col min="13313" max="13331" width="5.5" style="2" customWidth="1"/>
    <col min="13332" max="13565" width="5.5" style="2"/>
    <col min="13566" max="13566" width="4.5" style="2" customWidth="1"/>
    <col min="13567" max="13567" width="26.5" style="2" customWidth="1"/>
    <col min="13568" max="13568" width="7.5" style="2" customWidth="1"/>
    <col min="13569" max="13587" width="5.5" style="2" customWidth="1"/>
    <col min="13588" max="13821" width="5.5" style="2"/>
    <col min="13822" max="13822" width="4.5" style="2" customWidth="1"/>
    <col min="13823" max="13823" width="26.5" style="2" customWidth="1"/>
    <col min="13824" max="13824" width="7.5" style="2" customWidth="1"/>
    <col min="13825" max="13843" width="5.5" style="2" customWidth="1"/>
    <col min="13844" max="14077" width="5.5" style="2"/>
    <col min="14078" max="14078" width="4.5" style="2" customWidth="1"/>
    <col min="14079" max="14079" width="26.5" style="2" customWidth="1"/>
    <col min="14080" max="14080" width="7.5" style="2" customWidth="1"/>
    <col min="14081" max="14099" width="5.5" style="2" customWidth="1"/>
    <col min="14100" max="14333" width="5.5" style="2"/>
    <col min="14334" max="14334" width="4.5" style="2" customWidth="1"/>
    <col min="14335" max="14335" width="26.5" style="2" customWidth="1"/>
    <col min="14336" max="14336" width="7.5" style="2" customWidth="1"/>
    <col min="14337" max="14355" width="5.5" style="2" customWidth="1"/>
    <col min="14356" max="14589" width="5.5" style="2"/>
    <col min="14590" max="14590" width="4.5" style="2" customWidth="1"/>
    <col min="14591" max="14591" width="26.5" style="2" customWidth="1"/>
    <col min="14592" max="14592" width="7.5" style="2" customWidth="1"/>
    <col min="14593" max="14611" width="5.5" style="2" customWidth="1"/>
    <col min="14612" max="14845" width="5.5" style="2"/>
    <col min="14846" max="14846" width="4.5" style="2" customWidth="1"/>
    <col min="14847" max="14847" width="26.5" style="2" customWidth="1"/>
    <col min="14848" max="14848" width="7.5" style="2" customWidth="1"/>
    <col min="14849" max="14867" width="5.5" style="2" customWidth="1"/>
    <col min="14868" max="15101" width="5.5" style="2"/>
    <col min="15102" max="15102" width="4.5" style="2" customWidth="1"/>
    <col min="15103" max="15103" width="26.5" style="2" customWidth="1"/>
    <col min="15104" max="15104" width="7.5" style="2" customWidth="1"/>
    <col min="15105" max="15123" width="5.5" style="2" customWidth="1"/>
    <col min="15124" max="15357" width="5.5" style="2"/>
    <col min="15358" max="15358" width="4.5" style="2" customWidth="1"/>
    <col min="15359" max="15359" width="26.5" style="2" customWidth="1"/>
    <col min="15360" max="15360" width="7.5" style="2" customWidth="1"/>
    <col min="15361" max="15379" width="5.5" style="2" customWidth="1"/>
    <col min="15380" max="15613" width="5.5" style="2"/>
    <col min="15614" max="15614" width="4.5" style="2" customWidth="1"/>
    <col min="15615" max="15615" width="26.5" style="2" customWidth="1"/>
    <col min="15616" max="15616" width="7.5" style="2" customWidth="1"/>
    <col min="15617" max="15635" width="5.5" style="2" customWidth="1"/>
    <col min="15636" max="15869" width="5.5" style="2"/>
    <col min="15870" max="15870" width="4.5" style="2" customWidth="1"/>
    <col min="15871" max="15871" width="26.5" style="2" customWidth="1"/>
    <col min="15872" max="15872" width="7.5" style="2" customWidth="1"/>
    <col min="15873" max="15891" width="5.5" style="2" customWidth="1"/>
    <col min="15892" max="16125" width="5.5" style="2"/>
    <col min="16126" max="16126" width="4.5" style="2" customWidth="1"/>
    <col min="16127" max="16127" width="26.5" style="2" customWidth="1"/>
    <col min="16128" max="16128" width="7.5" style="2" customWidth="1"/>
    <col min="16129" max="16147" width="5.5" style="2" customWidth="1"/>
    <col min="16148" max="16384" width="5.5" style="2"/>
  </cols>
  <sheetData>
    <row r="1" spans="1:23" s="75" customFormat="1" ht="21.75" customHeight="1" x14ac:dyDescent="0.15">
      <c r="A1" s="822" t="s">
        <v>357</v>
      </c>
      <c r="B1" s="822"/>
      <c r="C1" s="822"/>
      <c r="D1" s="822"/>
      <c r="E1" s="822"/>
      <c r="F1" s="822"/>
      <c r="G1" s="822"/>
      <c r="H1" s="822"/>
      <c r="I1" s="822"/>
      <c r="J1" s="822"/>
      <c r="K1" s="822"/>
      <c r="L1" s="822"/>
      <c r="M1" s="822"/>
      <c r="N1" s="822"/>
      <c r="O1" s="822"/>
      <c r="P1" s="822"/>
      <c r="Q1" s="822"/>
      <c r="R1" s="823"/>
      <c r="S1" s="831" t="s">
        <v>317</v>
      </c>
      <c r="T1" s="832"/>
      <c r="V1" s="402"/>
    </row>
    <row r="2" spans="1:23" s="76" customFormat="1" ht="13.5" customHeight="1" x14ac:dyDescent="0.2">
      <c r="A2" s="210"/>
      <c r="B2" s="305"/>
      <c r="C2" s="306"/>
      <c r="D2" s="306"/>
      <c r="E2" s="306"/>
      <c r="F2" s="306"/>
      <c r="G2" s="306"/>
      <c r="H2" s="306"/>
      <c r="I2" s="306"/>
      <c r="J2" s="306"/>
      <c r="K2" s="306"/>
      <c r="L2" s="306"/>
      <c r="M2" s="306"/>
      <c r="N2" s="306"/>
      <c r="O2" s="306"/>
      <c r="P2" s="306"/>
      <c r="Q2" s="306"/>
      <c r="R2" s="819"/>
      <c r="S2" s="819"/>
      <c r="T2" s="819"/>
      <c r="V2" s="403"/>
    </row>
    <row r="3" spans="1:23" ht="20.25" customHeight="1" x14ac:dyDescent="0.2">
      <c r="A3" s="777" t="s">
        <v>294</v>
      </c>
      <c r="B3" s="777" t="s">
        <v>2</v>
      </c>
      <c r="C3" s="824" t="s">
        <v>166</v>
      </c>
      <c r="D3" s="827" t="s">
        <v>4</v>
      </c>
      <c r="E3" s="828"/>
      <c r="F3" s="828"/>
      <c r="G3" s="828"/>
      <c r="H3" s="828"/>
      <c r="I3" s="828"/>
      <c r="J3" s="829" t="s">
        <v>167</v>
      </c>
      <c r="K3" s="829"/>
      <c r="L3" s="829"/>
      <c r="M3" s="829"/>
      <c r="N3" s="829"/>
      <c r="O3" s="829"/>
      <c r="P3" s="829"/>
      <c r="Q3" s="829"/>
      <c r="R3" s="829" t="s">
        <v>6</v>
      </c>
      <c r="S3" s="829"/>
      <c r="T3" s="829"/>
    </row>
    <row r="4" spans="1:23" ht="20.25" customHeight="1" x14ac:dyDescent="0.2">
      <c r="A4" s="778"/>
      <c r="B4" s="778"/>
      <c r="C4" s="825"/>
      <c r="D4" s="830" t="s">
        <v>86</v>
      </c>
      <c r="E4" s="830" t="s">
        <v>543</v>
      </c>
      <c r="F4" s="830" t="s">
        <v>52</v>
      </c>
      <c r="G4" s="830" t="s">
        <v>296</v>
      </c>
      <c r="H4" s="830" t="s">
        <v>414</v>
      </c>
      <c r="I4" s="830" t="s">
        <v>13</v>
      </c>
      <c r="J4" s="817" t="s">
        <v>14</v>
      </c>
      <c r="K4" s="817" t="s">
        <v>19</v>
      </c>
      <c r="L4" s="817" t="s">
        <v>447</v>
      </c>
      <c r="M4" s="817" t="s">
        <v>67</v>
      </c>
      <c r="N4" s="817" t="s">
        <v>359</v>
      </c>
      <c r="O4" s="817" t="s">
        <v>431</v>
      </c>
      <c r="P4" s="817" t="s">
        <v>497</v>
      </c>
      <c r="Q4" s="817" t="s">
        <v>15</v>
      </c>
      <c r="R4" s="817" t="s">
        <v>173</v>
      </c>
      <c r="S4" s="820" t="s">
        <v>18</v>
      </c>
      <c r="T4" s="821"/>
    </row>
    <row r="5" spans="1:23" s="26" customFormat="1" ht="98.25" customHeight="1" x14ac:dyDescent="0.15">
      <c r="A5" s="779"/>
      <c r="B5" s="779"/>
      <c r="C5" s="826"/>
      <c r="D5" s="830"/>
      <c r="E5" s="830"/>
      <c r="F5" s="830"/>
      <c r="G5" s="830"/>
      <c r="H5" s="830"/>
      <c r="I5" s="830"/>
      <c r="J5" s="818"/>
      <c r="K5" s="818"/>
      <c r="L5" s="818"/>
      <c r="M5" s="818"/>
      <c r="N5" s="818" t="s">
        <v>426</v>
      </c>
      <c r="O5" s="818"/>
      <c r="P5" s="818"/>
      <c r="Q5" s="818"/>
      <c r="R5" s="818"/>
      <c r="S5" s="257" t="s">
        <v>20</v>
      </c>
      <c r="T5" s="257" t="s">
        <v>21</v>
      </c>
      <c r="V5" s="404"/>
    </row>
    <row r="6" spans="1:23" s="36" customFormat="1" ht="15" customHeight="1" x14ac:dyDescent="0.15">
      <c r="A6" s="260">
        <v>1</v>
      </c>
      <c r="B6" s="260">
        <v>2</v>
      </c>
      <c r="C6" s="260">
        <v>3</v>
      </c>
      <c r="D6" s="260">
        <v>4</v>
      </c>
      <c r="E6" s="260">
        <v>5</v>
      </c>
      <c r="F6" s="260">
        <v>6</v>
      </c>
      <c r="G6" s="260">
        <v>7</v>
      </c>
      <c r="H6" s="260">
        <v>8</v>
      </c>
      <c r="I6" s="260">
        <v>9</v>
      </c>
      <c r="J6" s="260">
        <v>10</v>
      </c>
      <c r="K6" s="260">
        <v>11</v>
      </c>
      <c r="L6" s="260">
        <v>12</v>
      </c>
      <c r="M6" s="260">
        <v>13</v>
      </c>
      <c r="N6" s="260">
        <v>14</v>
      </c>
      <c r="O6" s="260">
        <v>15</v>
      </c>
      <c r="P6" s="260">
        <v>16</v>
      </c>
      <c r="Q6" s="260">
        <v>17</v>
      </c>
      <c r="R6" s="260">
        <v>18</v>
      </c>
      <c r="S6" s="260">
        <v>19</v>
      </c>
      <c r="T6" s="260">
        <v>20</v>
      </c>
      <c r="V6" s="405"/>
    </row>
    <row r="7" spans="1:23" s="5" customFormat="1" ht="15" customHeight="1" x14ac:dyDescent="0.15">
      <c r="A7" s="355" t="s">
        <v>22</v>
      </c>
      <c r="B7" s="307" t="s">
        <v>411</v>
      </c>
      <c r="C7" s="516">
        <f>SUM(C8:C11)</f>
        <v>0</v>
      </c>
      <c r="D7" s="516">
        <f t="shared" ref="D7:T7" si="0">SUM(D8:D11)</f>
        <v>0</v>
      </c>
      <c r="E7" s="516">
        <f t="shared" si="0"/>
        <v>0</v>
      </c>
      <c r="F7" s="516">
        <f t="shared" si="0"/>
        <v>0</v>
      </c>
      <c r="G7" s="516">
        <f t="shared" si="0"/>
        <v>0</v>
      </c>
      <c r="H7" s="516">
        <f t="shared" si="0"/>
        <v>0</v>
      </c>
      <c r="I7" s="516">
        <f t="shared" si="0"/>
        <v>0</v>
      </c>
      <c r="J7" s="516">
        <f t="shared" si="0"/>
        <v>0</v>
      </c>
      <c r="K7" s="516">
        <f t="shared" si="0"/>
        <v>0</v>
      </c>
      <c r="L7" s="516">
        <f t="shared" si="0"/>
        <v>0</v>
      </c>
      <c r="M7" s="516">
        <f t="shared" si="0"/>
        <v>0</v>
      </c>
      <c r="N7" s="516">
        <f t="shared" si="0"/>
        <v>0</v>
      </c>
      <c r="O7" s="516">
        <f t="shared" si="0"/>
        <v>0</v>
      </c>
      <c r="P7" s="516">
        <f t="shared" si="0"/>
        <v>0</v>
      </c>
      <c r="Q7" s="516">
        <f t="shared" si="0"/>
        <v>0</v>
      </c>
      <c r="R7" s="516">
        <f t="shared" si="0"/>
        <v>0</v>
      </c>
      <c r="S7" s="516">
        <f t="shared" si="0"/>
        <v>0</v>
      </c>
      <c r="T7" s="516">
        <f t="shared" si="0"/>
        <v>0</v>
      </c>
      <c r="U7" s="753" t="str">
        <f>IF(AND(J7&lt;=C7,K7&lt;=C7,L7&lt;=C7,M7&lt;=C7,N7&lt;=C7,O7&lt;=C7,P7&lt;=C7,Q7&lt;=C7,R7&lt;=C7),"Đúng","Sai")</f>
        <v>Đúng</v>
      </c>
      <c r="V7" s="753" t="str">
        <f>IF(AND(T7&lt;=S7,S7&lt;=R7),"Đúng","Sai")</f>
        <v>Đúng</v>
      </c>
    </row>
    <row r="8" spans="1:23" s="5" customFormat="1" ht="15" customHeight="1" x14ac:dyDescent="0.15">
      <c r="A8" s="356"/>
      <c r="B8" s="357" t="s">
        <v>144</v>
      </c>
      <c r="C8" s="517">
        <f>SUM(D8:I8)</f>
        <v>0</v>
      </c>
      <c r="D8" s="507"/>
      <c r="E8" s="509"/>
      <c r="F8" s="509"/>
      <c r="G8" s="509"/>
      <c r="H8" s="509"/>
      <c r="I8" s="527"/>
      <c r="J8" s="507"/>
      <c r="K8" s="507"/>
      <c r="L8" s="507"/>
      <c r="M8" s="507"/>
      <c r="N8" s="507"/>
      <c r="O8" s="507"/>
      <c r="P8" s="507"/>
      <c r="Q8" s="507"/>
      <c r="R8" s="507"/>
      <c r="S8" s="507"/>
      <c r="T8" s="507"/>
      <c r="U8" s="753" t="str">
        <f t="shared" ref="U8:U26" si="1">IF(AND(J8&lt;=C8,K8&lt;=C8,L8&lt;=C8,M8&lt;=C8,N8&lt;=C8,O8&lt;=C8,P8&lt;=C8,Q8&lt;=C8,R8&lt;=C8),"Đúng","Sai")</f>
        <v>Đúng</v>
      </c>
      <c r="V8" s="753" t="str">
        <f t="shared" ref="V8:V26" si="2">IF(AND(T8&lt;=S8,S8&lt;=R8),"Đúng","Sai")</f>
        <v>Đúng</v>
      </c>
    </row>
    <row r="9" spans="1:23" s="5" customFormat="1" ht="15" customHeight="1" x14ac:dyDescent="0.15">
      <c r="A9" s="359"/>
      <c r="B9" s="327" t="s">
        <v>24</v>
      </c>
      <c r="C9" s="517">
        <f>SUM(D9:I9)</f>
        <v>0</v>
      </c>
      <c r="D9" s="497"/>
      <c r="E9" s="497"/>
      <c r="F9" s="509"/>
      <c r="G9" s="509"/>
      <c r="H9" s="509"/>
      <c r="I9" s="527"/>
      <c r="J9" s="497"/>
      <c r="K9" s="497"/>
      <c r="L9" s="497"/>
      <c r="M9" s="497"/>
      <c r="N9" s="497"/>
      <c r="O9" s="497"/>
      <c r="P9" s="497"/>
      <c r="Q9" s="497"/>
      <c r="R9" s="497"/>
      <c r="S9" s="497"/>
      <c r="T9" s="497"/>
      <c r="U9" s="753" t="str">
        <f t="shared" si="1"/>
        <v>Đúng</v>
      </c>
      <c r="V9" s="753" t="str">
        <f t="shared" si="2"/>
        <v>Đúng</v>
      </c>
    </row>
    <row r="10" spans="1:23" s="5" customFormat="1" ht="15" customHeight="1" x14ac:dyDescent="0.15">
      <c r="A10" s="360"/>
      <c r="B10" s="361" t="s">
        <v>25</v>
      </c>
      <c r="C10" s="517">
        <f>SUM(D10:I10)</f>
        <v>0</v>
      </c>
      <c r="D10" s="513"/>
      <c r="E10" s="513"/>
      <c r="F10" s="513"/>
      <c r="G10" s="513"/>
      <c r="H10" s="509"/>
      <c r="I10" s="527"/>
      <c r="J10" s="497"/>
      <c r="K10" s="497"/>
      <c r="L10" s="497"/>
      <c r="M10" s="497"/>
      <c r="N10" s="497"/>
      <c r="O10" s="497"/>
      <c r="P10" s="497"/>
      <c r="Q10" s="497"/>
      <c r="R10" s="497"/>
      <c r="S10" s="497"/>
      <c r="T10" s="497"/>
      <c r="U10" s="753" t="str">
        <f t="shared" si="1"/>
        <v>Đúng</v>
      </c>
      <c r="V10" s="753" t="str">
        <f t="shared" si="2"/>
        <v>Đúng</v>
      </c>
      <c r="W10" s="26"/>
    </row>
    <row r="11" spans="1:23" s="5" customFormat="1" ht="15" customHeight="1" x14ac:dyDescent="0.15">
      <c r="A11" s="362"/>
      <c r="B11" s="328" t="s">
        <v>26</v>
      </c>
      <c r="C11" s="517">
        <f>SUM(D11:I11)</f>
        <v>0</v>
      </c>
      <c r="D11" s="512"/>
      <c r="E11" s="512"/>
      <c r="F11" s="512"/>
      <c r="G11" s="512"/>
      <c r="H11" s="512"/>
      <c r="I11" s="528"/>
      <c r="J11" s="529"/>
      <c r="K11" s="529"/>
      <c r="L11" s="529"/>
      <c r="M11" s="510"/>
      <c r="N11" s="510"/>
      <c r="O11" s="529"/>
      <c r="P11" s="529"/>
      <c r="Q11" s="529"/>
      <c r="R11" s="497"/>
      <c r="S11" s="510"/>
      <c r="T11" s="510"/>
      <c r="U11" s="753" t="str">
        <f t="shared" si="1"/>
        <v>Đúng</v>
      </c>
      <c r="V11" s="753" t="str">
        <f t="shared" si="2"/>
        <v>Đúng</v>
      </c>
    </row>
    <row r="12" spans="1:23" s="5" customFormat="1" ht="15" customHeight="1" x14ac:dyDescent="0.15">
      <c r="A12" s="363" t="s">
        <v>27</v>
      </c>
      <c r="B12" s="364" t="s">
        <v>28</v>
      </c>
      <c r="C12" s="516">
        <f>SUM(C13:C18)</f>
        <v>0</v>
      </c>
      <c r="D12" s="516">
        <f t="shared" ref="D12:T12" si="3">SUM(D13:D18)</f>
        <v>0</v>
      </c>
      <c r="E12" s="516">
        <f t="shared" si="3"/>
        <v>0</v>
      </c>
      <c r="F12" s="516">
        <f t="shared" si="3"/>
        <v>0</v>
      </c>
      <c r="G12" s="516">
        <f t="shared" si="3"/>
        <v>0</v>
      </c>
      <c r="H12" s="516">
        <f t="shared" si="3"/>
        <v>0</v>
      </c>
      <c r="I12" s="516">
        <f t="shared" si="3"/>
        <v>0</v>
      </c>
      <c r="J12" s="516">
        <f t="shared" si="3"/>
        <v>0</v>
      </c>
      <c r="K12" s="516">
        <f t="shared" si="3"/>
        <v>0</v>
      </c>
      <c r="L12" s="516">
        <f t="shared" si="3"/>
        <v>0</v>
      </c>
      <c r="M12" s="516">
        <f t="shared" si="3"/>
        <v>0</v>
      </c>
      <c r="N12" s="516">
        <f t="shared" si="3"/>
        <v>0</v>
      </c>
      <c r="O12" s="516">
        <f t="shared" si="3"/>
        <v>0</v>
      </c>
      <c r="P12" s="516">
        <f t="shared" si="3"/>
        <v>0</v>
      </c>
      <c r="Q12" s="516">
        <f t="shared" si="3"/>
        <v>0</v>
      </c>
      <c r="R12" s="516">
        <f t="shared" si="3"/>
        <v>0</v>
      </c>
      <c r="S12" s="516">
        <f t="shared" si="3"/>
        <v>0</v>
      </c>
      <c r="T12" s="516">
        <f t="shared" si="3"/>
        <v>0</v>
      </c>
      <c r="U12" s="753" t="str">
        <f t="shared" si="1"/>
        <v>Đúng</v>
      </c>
      <c r="V12" s="753" t="str">
        <f t="shared" si="2"/>
        <v>Đúng</v>
      </c>
    </row>
    <row r="13" spans="1:23" s="5" customFormat="1" ht="15" customHeight="1" x14ac:dyDescent="0.15">
      <c r="A13" s="356"/>
      <c r="B13" s="357" t="s">
        <v>93</v>
      </c>
      <c r="C13" s="517">
        <f t="shared" ref="C13:C18" si="4">SUM(D13:I13)</f>
        <v>0</v>
      </c>
      <c r="D13" s="498"/>
      <c r="E13" s="509"/>
      <c r="F13" s="509"/>
      <c r="G13" s="509"/>
      <c r="H13" s="509"/>
      <c r="I13" s="527"/>
      <c r="J13" s="507"/>
      <c r="K13" s="498"/>
      <c r="L13" s="498"/>
      <c r="M13" s="498"/>
      <c r="N13" s="498"/>
      <c r="O13" s="498"/>
      <c r="P13" s="498"/>
      <c r="Q13" s="498"/>
      <c r="R13" s="507"/>
      <c r="S13" s="498"/>
      <c r="T13" s="498"/>
      <c r="U13" s="753" t="str">
        <f t="shared" si="1"/>
        <v>Đúng</v>
      </c>
      <c r="V13" s="753" t="str">
        <f t="shared" si="2"/>
        <v>Đúng</v>
      </c>
    </row>
    <row r="14" spans="1:23" s="5" customFormat="1" ht="15" customHeight="1" x14ac:dyDescent="0.15">
      <c r="A14" s="359"/>
      <c r="B14" s="327" t="s">
        <v>171</v>
      </c>
      <c r="C14" s="517">
        <f t="shared" si="4"/>
        <v>0</v>
      </c>
      <c r="D14" s="497"/>
      <c r="E14" s="497"/>
      <c r="F14" s="509"/>
      <c r="G14" s="509"/>
      <c r="H14" s="509"/>
      <c r="I14" s="527"/>
      <c r="J14" s="497"/>
      <c r="K14" s="497"/>
      <c r="L14" s="497"/>
      <c r="M14" s="497"/>
      <c r="N14" s="497"/>
      <c r="O14" s="497"/>
      <c r="P14" s="497"/>
      <c r="Q14" s="497"/>
      <c r="R14" s="497"/>
      <c r="S14" s="497"/>
      <c r="T14" s="497"/>
      <c r="U14" s="753" t="str">
        <f t="shared" si="1"/>
        <v>Đúng</v>
      </c>
      <c r="V14" s="753" t="str">
        <f t="shared" si="2"/>
        <v>Đúng</v>
      </c>
    </row>
    <row r="15" spans="1:23" s="5" customFormat="1" ht="15" customHeight="1" x14ac:dyDescent="0.15">
      <c r="A15" s="360"/>
      <c r="B15" s="361" t="s">
        <v>172</v>
      </c>
      <c r="C15" s="517">
        <f t="shared" si="4"/>
        <v>0</v>
      </c>
      <c r="D15" s="498"/>
      <c r="E15" s="497"/>
      <c r="F15" s="497"/>
      <c r="G15" s="497"/>
      <c r="H15" s="511"/>
      <c r="I15" s="527"/>
      <c r="J15" s="497"/>
      <c r="K15" s="497"/>
      <c r="L15" s="497"/>
      <c r="M15" s="497"/>
      <c r="N15" s="497"/>
      <c r="O15" s="497"/>
      <c r="P15" s="497"/>
      <c r="Q15" s="497"/>
      <c r="R15" s="497"/>
      <c r="S15" s="497"/>
      <c r="T15" s="497"/>
      <c r="U15" s="753" t="str">
        <f t="shared" si="1"/>
        <v>Đúng</v>
      </c>
      <c r="V15" s="753" t="str">
        <f t="shared" si="2"/>
        <v>Đúng</v>
      </c>
    </row>
    <row r="16" spans="1:23" s="5" customFormat="1" ht="15" customHeight="1" x14ac:dyDescent="0.15">
      <c r="A16" s="359"/>
      <c r="B16" s="327" t="s">
        <v>113</v>
      </c>
      <c r="C16" s="517">
        <f t="shared" si="4"/>
        <v>0</v>
      </c>
      <c r="D16" s="497"/>
      <c r="E16" s="497"/>
      <c r="F16" s="497"/>
      <c r="G16" s="497"/>
      <c r="H16" s="511"/>
      <c r="I16" s="527"/>
      <c r="J16" s="497"/>
      <c r="K16" s="497"/>
      <c r="L16" s="497"/>
      <c r="M16" s="497"/>
      <c r="N16" s="497"/>
      <c r="O16" s="497"/>
      <c r="P16" s="497"/>
      <c r="Q16" s="497"/>
      <c r="R16" s="497"/>
      <c r="S16" s="497"/>
      <c r="T16" s="497"/>
      <c r="U16" s="753" t="str">
        <f t="shared" si="1"/>
        <v>Đúng</v>
      </c>
      <c r="V16" s="753" t="str">
        <f t="shared" si="2"/>
        <v>Đúng</v>
      </c>
    </row>
    <row r="17" spans="1:22" s="5" customFormat="1" ht="15" customHeight="1" x14ac:dyDescent="0.15">
      <c r="A17" s="365"/>
      <c r="B17" s="366" t="s">
        <v>425</v>
      </c>
      <c r="C17" s="517">
        <f t="shared" si="4"/>
        <v>0</v>
      </c>
      <c r="D17" s="513"/>
      <c r="E17" s="513"/>
      <c r="F17" s="497"/>
      <c r="G17" s="497"/>
      <c r="H17" s="511"/>
      <c r="I17" s="527"/>
      <c r="J17" s="497"/>
      <c r="K17" s="497"/>
      <c r="L17" s="497"/>
      <c r="M17" s="497"/>
      <c r="N17" s="497"/>
      <c r="O17" s="497"/>
      <c r="P17" s="497"/>
      <c r="Q17" s="497"/>
      <c r="R17" s="497"/>
      <c r="S17" s="497"/>
      <c r="T17" s="497"/>
      <c r="U17" s="753" t="str">
        <f t="shared" si="1"/>
        <v>Đúng</v>
      </c>
      <c r="V17" s="753" t="str">
        <f t="shared" si="2"/>
        <v>Đúng</v>
      </c>
    </row>
    <row r="18" spans="1:22" s="5" customFormat="1" ht="15" customHeight="1" x14ac:dyDescent="0.15">
      <c r="A18" s="362"/>
      <c r="B18" s="328" t="s">
        <v>112</v>
      </c>
      <c r="C18" s="517">
        <f t="shared" si="4"/>
        <v>0</v>
      </c>
      <c r="D18" s="512"/>
      <c r="E18" s="512"/>
      <c r="F18" s="512"/>
      <c r="G18" s="512"/>
      <c r="H18" s="512"/>
      <c r="I18" s="528"/>
      <c r="J18" s="512"/>
      <c r="K18" s="512"/>
      <c r="L18" s="512"/>
      <c r="M18" s="512"/>
      <c r="N18" s="512"/>
      <c r="O18" s="512"/>
      <c r="P18" s="512"/>
      <c r="Q18" s="512"/>
      <c r="R18" s="497"/>
      <c r="S18" s="512"/>
      <c r="T18" s="512"/>
      <c r="U18" s="753" t="str">
        <f t="shared" si="1"/>
        <v>Đúng</v>
      </c>
      <c r="V18" s="753" t="str">
        <f t="shared" si="2"/>
        <v>Đúng</v>
      </c>
    </row>
    <row r="19" spans="1:22" s="5" customFormat="1" ht="15" customHeight="1" x14ac:dyDescent="0.15">
      <c r="A19" s="363" t="s">
        <v>34</v>
      </c>
      <c r="B19" s="364" t="s">
        <v>35</v>
      </c>
      <c r="C19" s="516">
        <f>SUM(C20:C26)</f>
        <v>0</v>
      </c>
      <c r="D19" s="516">
        <f t="shared" ref="D19:T19" si="5">SUM(D20:D26)</f>
        <v>0</v>
      </c>
      <c r="E19" s="516">
        <f t="shared" si="5"/>
        <v>0</v>
      </c>
      <c r="F19" s="516">
        <f t="shared" si="5"/>
        <v>0</v>
      </c>
      <c r="G19" s="516">
        <f t="shared" si="5"/>
        <v>0</v>
      </c>
      <c r="H19" s="516">
        <f t="shared" si="5"/>
        <v>0</v>
      </c>
      <c r="I19" s="516">
        <f t="shared" si="5"/>
        <v>0</v>
      </c>
      <c r="J19" s="516">
        <f t="shared" si="5"/>
        <v>0</v>
      </c>
      <c r="K19" s="516">
        <f t="shared" si="5"/>
        <v>0</v>
      </c>
      <c r="L19" s="516">
        <f t="shared" si="5"/>
        <v>0</v>
      </c>
      <c r="M19" s="516">
        <f t="shared" si="5"/>
        <v>0</v>
      </c>
      <c r="N19" s="516">
        <f t="shared" si="5"/>
        <v>0</v>
      </c>
      <c r="O19" s="516">
        <f t="shared" si="5"/>
        <v>0</v>
      </c>
      <c r="P19" s="516">
        <f t="shared" si="5"/>
        <v>0</v>
      </c>
      <c r="Q19" s="516">
        <f t="shared" si="5"/>
        <v>0</v>
      </c>
      <c r="R19" s="516">
        <f t="shared" si="5"/>
        <v>0</v>
      </c>
      <c r="S19" s="516">
        <f t="shared" si="5"/>
        <v>0</v>
      </c>
      <c r="T19" s="516">
        <f t="shared" si="5"/>
        <v>0</v>
      </c>
      <c r="U19" s="753" t="str">
        <f t="shared" si="1"/>
        <v>Đúng</v>
      </c>
      <c r="V19" s="753" t="str">
        <f t="shared" si="2"/>
        <v>Đúng</v>
      </c>
    </row>
    <row r="20" spans="1:22" s="5" customFormat="1" ht="15" customHeight="1" x14ac:dyDescent="0.15">
      <c r="A20" s="356"/>
      <c r="B20" s="326" t="s">
        <v>36</v>
      </c>
      <c r="C20" s="517">
        <f t="shared" ref="C20:C26" si="6">SUM(D20:I20)</f>
        <v>0</v>
      </c>
      <c r="D20" s="514"/>
      <c r="E20" s="514"/>
      <c r="F20" s="514"/>
      <c r="G20" s="514"/>
      <c r="H20" s="514"/>
      <c r="I20" s="514"/>
      <c r="J20" s="530"/>
      <c r="K20" s="530"/>
      <c r="L20" s="530"/>
      <c r="M20" s="514"/>
      <c r="N20" s="514"/>
      <c r="O20" s="530"/>
      <c r="P20" s="530"/>
      <c r="Q20" s="530"/>
      <c r="R20" s="507"/>
      <c r="S20" s="514"/>
      <c r="T20" s="514"/>
      <c r="U20" s="753" t="str">
        <f t="shared" si="1"/>
        <v>Đúng</v>
      </c>
      <c r="V20" s="753" t="str">
        <f t="shared" si="2"/>
        <v>Đúng</v>
      </c>
    </row>
    <row r="21" spans="1:22" s="5" customFormat="1" ht="15" customHeight="1" x14ac:dyDescent="0.15">
      <c r="A21" s="359"/>
      <c r="B21" s="327" t="s">
        <v>94</v>
      </c>
      <c r="C21" s="517">
        <f t="shared" si="6"/>
        <v>0</v>
      </c>
      <c r="D21" s="497"/>
      <c r="E21" s="497"/>
      <c r="F21" s="497"/>
      <c r="G21" s="497"/>
      <c r="H21" s="497"/>
      <c r="I21" s="497"/>
      <c r="J21" s="531"/>
      <c r="K21" s="531"/>
      <c r="L21" s="531"/>
      <c r="M21" s="497"/>
      <c r="N21" s="497"/>
      <c r="O21" s="531"/>
      <c r="P21" s="531"/>
      <c r="Q21" s="531"/>
      <c r="R21" s="497"/>
      <c r="S21" s="497"/>
      <c r="T21" s="497"/>
      <c r="U21" s="753" t="str">
        <f t="shared" si="1"/>
        <v>Đúng</v>
      </c>
      <c r="V21" s="753" t="str">
        <f t="shared" si="2"/>
        <v>Đúng</v>
      </c>
    </row>
    <row r="22" spans="1:22" s="5" customFormat="1" ht="15" customHeight="1" x14ac:dyDescent="0.15">
      <c r="A22" s="359"/>
      <c r="B22" s="327" t="s">
        <v>37</v>
      </c>
      <c r="C22" s="517">
        <f t="shared" si="6"/>
        <v>0</v>
      </c>
      <c r="D22" s="497"/>
      <c r="E22" s="497"/>
      <c r="F22" s="497"/>
      <c r="G22" s="497"/>
      <c r="H22" s="497"/>
      <c r="I22" s="497"/>
      <c r="J22" s="531"/>
      <c r="K22" s="531"/>
      <c r="L22" s="531"/>
      <c r="M22" s="497"/>
      <c r="N22" s="497"/>
      <c r="O22" s="531"/>
      <c r="P22" s="531"/>
      <c r="Q22" s="531"/>
      <c r="R22" s="497"/>
      <c r="S22" s="497"/>
      <c r="T22" s="497"/>
      <c r="U22" s="753" t="str">
        <f t="shared" si="1"/>
        <v>Đúng</v>
      </c>
      <c r="V22" s="753" t="str">
        <f t="shared" si="2"/>
        <v>Đúng</v>
      </c>
    </row>
    <row r="23" spans="1:22" s="5" customFormat="1" ht="15" customHeight="1" x14ac:dyDescent="0.15">
      <c r="A23" s="359"/>
      <c r="B23" s="327" t="s">
        <v>38</v>
      </c>
      <c r="C23" s="517">
        <f t="shared" si="6"/>
        <v>0</v>
      </c>
      <c r="D23" s="497"/>
      <c r="E23" s="497"/>
      <c r="F23" s="497"/>
      <c r="G23" s="497"/>
      <c r="H23" s="497"/>
      <c r="I23" s="497"/>
      <c r="J23" s="531"/>
      <c r="K23" s="531"/>
      <c r="L23" s="531"/>
      <c r="M23" s="497"/>
      <c r="N23" s="497"/>
      <c r="O23" s="531"/>
      <c r="P23" s="531"/>
      <c r="Q23" s="531"/>
      <c r="R23" s="497"/>
      <c r="S23" s="497"/>
      <c r="T23" s="497"/>
      <c r="U23" s="753" t="str">
        <f t="shared" si="1"/>
        <v>Đúng</v>
      </c>
      <c r="V23" s="753" t="str">
        <f t="shared" si="2"/>
        <v>Đúng</v>
      </c>
    </row>
    <row r="24" spans="1:22" s="5" customFormat="1" ht="15" customHeight="1" x14ac:dyDescent="0.15">
      <c r="A24" s="359"/>
      <c r="B24" s="327" t="s">
        <v>424</v>
      </c>
      <c r="C24" s="517">
        <f t="shared" si="6"/>
        <v>0</v>
      </c>
      <c r="D24" s="497"/>
      <c r="E24" s="497"/>
      <c r="F24" s="497"/>
      <c r="G24" s="497"/>
      <c r="H24" s="497"/>
      <c r="I24" s="497"/>
      <c r="J24" s="531"/>
      <c r="K24" s="531"/>
      <c r="L24" s="531"/>
      <c r="M24" s="497"/>
      <c r="N24" s="497"/>
      <c r="O24" s="531"/>
      <c r="P24" s="531"/>
      <c r="Q24" s="531"/>
      <c r="R24" s="497"/>
      <c r="S24" s="497"/>
      <c r="T24" s="497"/>
      <c r="U24" s="753" t="str">
        <f t="shared" si="1"/>
        <v>Đúng</v>
      </c>
      <c r="V24" s="753" t="str">
        <f t="shared" si="2"/>
        <v>Đúng</v>
      </c>
    </row>
    <row r="25" spans="1:22" s="5" customFormat="1" ht="15" customHeight="1" x14ac:dyDescent="0.15">
      <c r="A25" s="359"/>
      <c r="B25" s="327" t="s">
        <v>39</v>
      </c>
      <c r="C25" s="517">
        <f t="shared" si="6"/>
        <v>0</v>
      </c>
      <c r="D25" s="497"/>
      <c r="E25" s="497"/>
      <c r="F25" s="497"/>
      <c r="G25" s="497"/>
      <c r="H25" s="497"/>
      <c r="I25" s="497"/>
      <c r="J25" s="531"/>
      <c r="K25" s="531"/>
      <c r="L25" s="531"/>
      <c r="M25" s="497"/>
      <c r="N25" s="497"/>
      <c r="O25" s="531"/>
      <c r="P25" s="531"/>
      <c r="Q25" s="531"/>
      <c r="R25" s="497"/>
      <c r="S25" s="497"/>
      <c r="T25" s="497"/>
      <c r="U25" s="753" t="str">
        <f t="shared" si="1"/>
        <v>Đúng</v>
      </c>
      <c r="V25" s="753" t="str">
        <f t="shared" si="2"/>
        <v>Đúng</v>
      </c>
    </row>
    <row r="26" spans="1:22" s="5" customFormat="1" ht="15" customHeight="1" x14ac:dyDescent="0.15">
      <c r="A26" s="367"/>
      <c r="B26" s="368" t="s">
        <v>96</v>
      </c>
      <c r="C26" s="517">
        <f t="shared" si="6"/>
        <v>0</v>
      </c>
      <c r="D26" s="510"/>
      <c r="E26" s="510"/>
      <c r="F26" s="510"/>
      <c r="G26" s="510"/>
      <c r="H26" s="510"/>
      <c r="I26" s="510"/>
      <c r="J26" s="529"/>
      <c r="K26" s="529"/>
      <c r="L26" s="529"/>
      <c r="M26" s="510"/>
      <c r="N26" s="510"/>
      <c r="O26" s="529"/>
      <c r="P26" s="529"/>
      <c r="Q26" s="529"/>
      <c r="R26" s="497"/>
      <c r="S26" s="510"/>
      <c r="T26" s="510"/>
      <c r="U26" s="753" t="str">
        <f t="shared" si="1"/>
        <v>Đúng</v>
      </c>
      <c r="V26" s="753" t="str">
        <f t="shared" si="2"/>
        <v>Đúng</v>
      </c>
    </row>
    <row r="27" spans="1:22" s="5" customFormat="1" ht="15" customHeight="1" x14ac:dyDescent="0.15">
      <c r="A27" s="369" t="s">
        <v>41</v>
      </c>
      <c r="B27" s="370" t="s">
        <v>6</v>
      </c>
      <c r="C27" s="520"/>
      <c r="D27" s="520"/>
      <c r="E27" s="520"/>
      <c r="F27" s="520"/>
      <c r="G27" s="520"/>
      <c r="H27" s="520"/>
      <c r="I27" s="520"/>
      <c r="J27" s="520"/>
      <c r="K27" s="520"/>
      <c r="L27" s="520"/>
      <c r="M27" s="520"/>
      <c r="N27" s="520"/>
      <c r="O27" s="520"/>
      <c r="P27" s="520"/>
      <c r="Q27" s="520"/>
      <c r="R27" s="520"/>
      <c r="S27" s="520"/>
      <c r="T27" s="520"/>
      <c r="V27" s="406"/>
    </row>
    <row r="28" spans="1:22" s="5" customFormat="1" ht="15" customHeight="1" x14ac:dyDescent="0.15">
      <c r="A28" s="358"/>
      <c r="B28" s="371" t="s">
        <v>173</v>
      </c>
      <c r="C28" s="532">
        <f t="shared" ref="C28:C29" si="7">SUM(D28:I28)</f>
        <v>0</v>
      </c>
      <c r="D28" s="497"/>
      <c r="E28" s="497"/>
      <c r="F28" s="497"/>
      <c r="G28" s="497"/>
      <c r="H28" s="497"/>
      <c r="I28" s="497"/>
      <c r="J28" s="497"/>
      <c r="K28" s="497"/>
      <c r="L28" s="497"/>
      <c r="M28" s="497"/>
      <c r="N28" s="497"/>
      <c r="O28" s="497"/>
      <c r="P28" s="497"/>
      <c r="Q28" s="497"/>
      <c r="R28" s="508"/>
      <c r="S28" s="508"/>
      <c r="T28" s="508"/>
      <c r="V28" s="406"/>
    </row>
    <row r="29" spans="1:22" s="5" customFormat="1" ht="15" customHeight="1" x14ac:dyDescent="0.15">
      <c r="A29" s="359"/>
      <c r="B29" s="327" t="s">
        <v>20</v>
      </c>
      <c r="C29" s="532">
        <f t="shared" si="7"/>
        <v>0</v>
      </c>
      <c r="D29" s="497"/>
      <c r="E29" s="497"/>
      <c r="F29" s="497"/>
      <c r="G29" s="497"/>
      <c r="H29" s="497"/>
      <c r="I29" s="497"/>
      <c r="J29" s="497"/>
      <c r="K29" s="497"/>
      <c r="L29" s="497"/>
      <c r="M29" s="497"/>
      <c r="N29" s="497"/>
      <c r="O29" s="497"/>
      <c r="P29" s="497"/>
      <c r="Q29" s="497"/>
      <c r="R29" s="509"/>
      <c r="S29" s="509"/>
      <c r="T29" s="509"/>
      <c r="V29" s="406"/>
    </row>
    <row r="30" spans="1:22" s="5" customFormat="1" ht="15" customHeight="1" x14ac:dyDescent="0.15">
      <c r="A30" s="367"/>
      <c r="B30" s="372" t="s">
        <v>21</v>
      </c>
      <c r="C30" s="522">
        <f>SUM(D30:I30)</f>
        <v>0</v>
      </c>
      <c r="D30" s="540"/>
      <c r="E30" s="540"/>
      <c r="F30" s="540"/>
      <c r="G30" s="540"/>
      <c r="H30" s="540"/>
      <c r="I30" s="540"/>
      <c r="J30" s="540"/>
      <c r="K30" s="512"/>
      <c r="L30" s="512"/>
      <c r="M30" s="512"/>
      <c r="N30" s="512"/>
      <c r="O30" s="512"/>
      <c r="P30" s="512"/>
      <c r="Q30" s="512"/>
      <c r="R30" s="515"/>
      <c r="S30" s="515"/>
      <c r="T30" s="515"/>
      <c r="V30" s="406"/>
    </row>
    <row r="31" spans="1:22" x14ac:dyDescent="0.2">
      <c r="C31" s="373"/>
      <c r="D31" s="8"/>
      <c r="E31" s="8"/>
      <c r="F31" s="8"/>
      <c r="G31" s="8"/>
      <c r="H31" s="8"/>
      <c r="I31" s="8"/>
      <c r="J31" s="8"/>
      <c r="K31" s="8"/>
      <c r="L31" s="8"/>
      <c r="M31" s="8"/>
      <c r="N31" s="8"/>
      <c r="O31" s="8"/>
      <c r="P31" s="8"/>
      <c r="Q31" s="8"/>
      <c r="R31" s="8"/>
      <c r="S31" s="8"/>
      <c r="T31" s="8"/>
      <c r="U31" s="8"/>
      <c r="V31" s="407"/>
    </row>
    <row r="32" spans="1:22" x14ac:dyDescent="0.2">
      <c r="B32" s="109"/>
      <c r="C32" s="113" t="str">
        <f t="shared" ref="C32:T32" si="8">IF(C7=C19, "Đúng", "Sai")</f>
        <v>Đúng</v>
      </c>
      <c r="D32" s="109" t="str">
        <f t="shared" si="8"/>
        <v>Đúng</v>
      </c>
      <c r="E32" s="109" t="str">
        <f t="shared" si="8"/>
        <v>Đúng</v>
      </c>
      <c r="F32" s="109" t="str">
        <f t="shared" si="8"/>
        <v>Đúng</v>
      </c>
      <c r="G32" s="109" t="str">
        <f t="shared" si="8"/>
        <v>Đúng</v>
      </c>
      <c r="H32" s="109" t="str">
        <f t="shared" si="8"/>
        <v>Đúng</v>
      </c>
      <c r="I32" s="109" t="str">
        <f t="shared" si="8"/>
        <v>Đúng</v>
      </c>
      <c r="J32" s="109" t="str">
        <f t="shared" si="8"/>
        <v>Đúng</v>
      </c>
      <c r="K32" s="109" t="str">
        <f t="shared" si="8"/>
        <v>Đúng</v>
      </c>
      <c r="L32" s="109" t="str">
        <f t="shared" si="8"/>
        <v>Đúng</v>
      </c>
      <c r="M32" s="109" t="str">
        <f t="shared" si="8"/>
        <v>Đúng</v>
      </c>
      <c r="N32" s="109" t="str">
        <f t="shared" si="8"/>
        <v>Đúng</v>
      </c>
      <c r="O32" s="109" t="str">
        <f t="shared" si="8"/>
        <v>Đúng</v>
      </c>
      <c r="P32" s="109" t="str">
        <f t="shared" si="8"/>
        <v>Đúng</v>
      </c>
      <c r="Q32" s="109" t="str">
        <f t="shared" si="8"/>
        <v>Đúng</v>
      </c>
      <c r="R32" s="109" t="str">
        <f t="shared" si="8"/>
        <v>Đúng</v>
      </c>
      <c r="S32" s="109" t="str">
        <f t="shared" si="8"/>
        <v>Đúng</v>
      </c>
      <c r="T32" s="109" t="str">
        <f t="shared" si="8"/>
        <v>Đúng</v>
      </c>
      <c r="U32" s="8"/>
      <c r="V32" s="408"/>
    </row>
    <row r="33" spans="2:22" x14ac:dyDescent="0.2">
      <c r="B33" s="109"/>
      <c r="C33" s="113" t="str">
        <f>IF(AND(C30&lt;=C29,C29&lt;=C28,C28&lt;=C7),"Đúng","Sai")</f>
        <v>Đúng</v>
      </c>
      <c r="D33" s="109" t="str">
        <f t="shared" ref="D33:Q33" si="9">IF(AND(D30&lt;=D29,D29&lt;=D28,D28&lt;=D7),"Đúng","Sai")</f>
        <v>Đúng</v>
      </c>
      <c r="E33" s="109" t="str">
        <f t="shared" si="9"/>
        <v>Đúng</v>
      </c>
      <c r="F33" s="109" t="str">
        <f t="shared" si="9"/>
        <v>Đúng</v>
      </c>
      <c r="G33" s="109" t="str">
        <f t="shared" si="9"/>
        <v>Đúng</v>
      </c>
      <c r="H33" s="109" t="str">
        <f t="shared" si="9"/>
        <v>Đúng</v>
      </c>
      <c r="I33" s="109" t="str">
        <f t="shared" si="9"/>
        <v>Đúng</v>
      </c>
      <c r="J33" s="109" t="str">
        <f t="shared" si="9"/>
        <v>Đúng</v>
      </c>
      <c r="K33" s="109" t="str">
        <f t="shared" si="9"/>
        <v>Đúng</v>
      </c>
      <c r="L33" s="109" t="str">
        <f t="shared" si="9"/>
        <v>Đúng</v>
      </c>
      <c r="M33" s="109" t="str">
        <f t="shared" si="9"/>
        <v>Đúng</v>
      </c>
      <c r="N33" s="109" t="str">
        <f t="shared" si="9"/>
        <v>Đúng</v>
      </c>
      <c r="O33" s="109" t="str">
        <f t="shared" si="9"/>
        <v>Đúng</v>
      </c>
      <c r="P33" s="109" t="str">
        <f t="shared" si="9"/>
        <v>Đúng</v>
      </c>
      <c r="Q33" s="109" t="str">
        <f t="shared" si="9"/>
        <v>Đúng</v>
      </c>
      <c r="R33" s="109"/>
      <c r="S33" s="109"/>
      <c r="T33" s="109"/>
      <c r="U33" s="8"/>
      <c r="V33" s="408"/>
    </row>
    <row r="34" spans="2:22" x14ac:dyDescent="0.2">
      <c r="B34" s="109"/>
      <c r="C34" s="113" t="str">
        <f>IF(R7=C28, "Đúng", "Sai")</f>
        <v>Đúng</v>
      </c>
      <c r="E34" s="109"/>
      <c r="F34" s="109"/>
      <c r="G34" s="109"/>
      <c r="H34" s="109"/>
      <c r="I34" s="109"/>
      <c r="J34" s="109"/>
      <c r="K34" s="109"/>
      <c r="L34" s="109"/>
      <c r="M34" s="109"/>
      <c r="N34" s="109"/>
      <c r="O34" s="109"/>
      <c r="P34" s="109"/>
      <c r="Q34" s="109"/>
      <c r="R34" s="109"/>
      <c r="S34" s="109"/>
      <c r="T34" s="109"/>
      <c r="U34" s="8"/>
      <c r="V34" s="408"/>
    </row>
    <row r="35" spans="2:22" x14ac:dyDescent="0.2">
      <c r="B35" s="109"/>
      <c r="C35" s="113" t="str">
        <f>IF(S7=C29, "Đúng", "Sai")</f>
        <v>Đúng</v>
      </c>
      <c r="E35" s="109"/>
      <c r="F35" s="109"/>
      <c r="G35" s="109"/>
      <c r="H35" s="109"/>
      <c r="I35" s="109"/>
      <c r="J35" s="109"/>
      <c r="K35" s="109"/>
      <c r="L35" s="109"/>
      <c r="M35" s="109"/>
      <c r="N35" s="109"/>
      <c r="O35" s="109"/>
      <c r="P35" s="109"/>
      <c r="Q35" s="109"/>
      <c r="R35" s="109"/>
      <c r="S35" s="109"/>
      <c r="T35" s="109"/>
      <c r="U35" s="8"/>
      <c r="V35" s="408"/>
    </row>
    <row r="36" spans="2:22" x14ac:dyDescent="0.2">
      <c r="B36" s="109"/>
      <c r="C36" s="113" t="str">
        <f>IF(T7=C30, "Đúng", "Sai")</f>
        <v>Đúng</v>
      </c>
      <c r="E36" s="109"/>
      <c r="F36" s="109"/>
      <c r="G36" s="109"/>
      <c r="H36" s="109"/>
      <c r="I36" s="109"/>
      <c r="J36" s="109"/>
      <c r="K36" s="109"/>
      <c r="L36" s="109"/>
      <c r="M36" s="109"/>
      <c r="N36" s="109"/>
      <c r="O36" s="109"/>
      <c r="P36" s="109"/>
      <c r="Q36" s="109"/>
      <c r="R36" s="109"/>
      <c r="S36" s="109"/>
      <c r="T36" s="109"/>
      <c r="U36" s="8"/>
      <c r="V36" s="408"/>
    </row>
    <row r="37" spans="2:22" x14ac:dyDescent="0.2">
      <c r="B37" s="109"/>
      <c r="C37" s="109"/>
      <c r="D37" s="109"/>
      <c r="E37" s="109"/>
      <c r="F37" s="109"/>
      <c r="G37" s="109"/>
      <c r="H37" s="109"/>
      <c r="I37" s="109"/>
      <c r="J37" s="109"/>
      <c r="K37" s="109"/>
      <c r="L37" s="109"/>
      <c r="M37" s="109"/>
      <c r="N37" s="109"/>
      <c r="O37" s="109"/>
      <c r="P37" s="109"/>
      <c r="Q37" s="109"/>
      <c r="R37" s="109"/>
      <c r="S37" s="109"/>
      <c r="T37" s="109"/>
      <c r="U37" s="8"/>
      <c r="V37" s="408"/>
    </row>
  </sheetData>
  <sheetProtection algorithmName="SHA-512" hashValue="j5qOF4KIIRWHyPzGIHU9GmR2eaMbASibI/KafUWOd/TGh8uKS1tpWS5cHdxYe2fsIZJlQoqj70KB9ZEZ7Ul44w==" saltValue="yAlG2oyhx1IesjJR68AU2A==" spinCount="100000" sheet="1" formatCells="0" formatColumns="0" formatRows="0"/>
  <mergeCells count="25">
    <mergeCell ref="A1:R1"/>
    <mergeCell ref="C3:C5"/>
    <mergeCell ref="D3:I3"/>
    <mergeCell ref="J3:Q3"/>
    <mergeCell ref="R3:T3"/>
    <mergeCell ref="D4:D5"/>
    <mergeCell ref="E4:E5"/>
    <mergeCell ref="F4:F5"/>
    <mergeCell ref="I4:I5"/>
    <mergeCell ref="J4:J5"/>
    <mergeCell ref="S1:T1"/>
    <mergeCell ref="K4:K5"/>
    <mergeCell ref="G4:G5"/>
    <mergeCell ref="P4:P5"/>
    <mergeCell ref="Q4:Q5"/>
    <mergeCell ref="H4:H5"/>
    <mergeCell ref="R2:T2"/>
    <mergeCell ref="A3:A5"/>
    <mergeCell ref="B3:B5"/>
    <mergeCell ref="L4:L5"/>
    <mergeCell ref="M4:M5"/>
    <mergeCell ref="N4:N5"/>
    <mergeCell ref="O4:O5"/>
    <mergeCell ref="S4:T4"/>
    <mergeCell ref="R4:R5"/>
  </mergeCells>
  <conditionalFormatting sqref="U7:U26">
    <cfRule type="cellIs" dxfId="54" priority="3" operator="equal">
      <formula>"Đúng"</formula>
    </cfRule>
  </conditionalFormatting>
  <conditionalFormatting sqref="V1:V1048576 A32:T33 U32:XFD36 A34:C36 E34:T36">
    <cfRule type="cellIs" dxfId="53" priority="5" operator="equal">
      <formula>"Đúng"</formula>
    </cfRule>
  </conditionalFormatting>
  <printOptions horizontalCentered="1"/>
  <pageMargins left="0.23622047244094491" right="0" top="0.23622047244094491" bottom="0" header="0" footer="0"/>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tabColor rgb="FFC00000"/>
    <pageSetUpPr fitToPage="1"/>
  </sheetPr>
  <dimension ref="A1:CM27"/>
  <sheetViews>
    <sheetView topLeftCell="A7" zoomScale="145" zoomScaleNormal="145" zoomScalePageLayoutView="145" workbookViewId="0">
      <selection activeCell="S18" sqref="S18"/>
    </sheetView>
  </sheetViews>
  <sheetFormatPr baseColWidth="10" defaultColWidth="5.5" defaultRowHeight="16" x14ac:dyDescent="0.2"/>
  <cols>
    <col min="1" max="1" width="5.6640625" style="24" customWidth="1"/>
    <col min="2" max="2" width="44.5" style="2" customWidth="1"/>
    <col min="3" max="3" width="7.33203125" style="21" customWidth="1"/>
    <col min="4" max="4" width="4.83203125" style="2" customWidth="1"/>
    <col min="5" max="5" width="5" style="2" customWidth="1"/>
    <col min="6" max="6" width="4.83203125" style="2" customWidth="1"/>
    <col min="7" max="7" width="5.5" style="2" customWidth="1"/>
    <col min="8" max="8" width="8" style="2" customWidth="1"/>
    <col min="9" max="9" width="5.5" style="2" customWidth="1"/>
    <col min="10" max="11" width="7.5" style="2" customWidth="1"/>
    <col min="12" max="13" width="6" style="2" customWidth="1"/>
    <col min="14" max="14" width="4.5" style="2" customWidth="1"/>
    <col min="15" max="15" width="5.33203125" style="2" customWidth="1"/>
    <col min="16" max="16" width="4.83203125" style="2" customWidth="1"/>
    <col min="17" max="19" width="6" style="2" customWidth="1"/>
    <col min="20" max="20" width="7" style="331" customWidth="1"/>
    <col min="21" max="21" width="8.1640625" style="6" customWidth="1"/>
    <col min="22" max="257" width="5.5" style="2"/>
    <col min="258" max="258" width="5.6640625" style="2" customWidth="1"/>
    <col min="259" max="259" width="44.5" style="2" customWidth="1"/>
    <col min="260" max="260" width="7.33203125" style="2" customWidth="1"/>
    <col min="261" max="274" width="6" style="2" customWidth="1"/>
    <col min="275" max="513" width="5.5" style="2"/>
    <col min="514" max="514" width="5.6640625" style="2" customWidth="1"/>
    <col min="515" max="515" width="44.5" style="2" customWidth="1"/>
    <col min="516" max="516" width="7.33203125" style="2" customWidth="1"/>
    <col min="517" max="530" width="6" style="2" customWidth="1"/>
    <col min="531" max="769" width="5.5" style="2"/>
    <col min="770" max="770" width="5.6640625" style="2" customWidth="1"/>
    <col min="771" max="771" width="44.5" style="2" customWidth="1"/>
    <col min="772" max="772" width="7.33203125" style="2" customWidth="1"/>
    <col min="773" max="786" width="6" style="2" customWidth="1"/>
    <col min="787" max="1025" width="5.5" style="2"/>
    <col min="1026" max="1026" width="5.6640625" style="2" customWidth="1"/>
    <col min="1027" max="1027" width="44.5" style="2" customWidth="1"/>
    <col min="1028" max="1028" width="7.33203125" style="2" customWidth="1"/>
    <col min="1029" max="1042" width="6" style="2" customWidth="1"/>
    <col min="1043" max="1281" width="5.5" style="2"/>
    <col min="1282" max="1282" width="5.6640625" style="2" customWidth="1"/>
    <col min="1283" max="1283" width="44.5" style="2" customWidth="1"/>
    <col min="1284" max="1284" width="7.33203125" style="2" customWidth="1"/>
    <col min="1285" max="1298" width="6" style="2" customWidth="1"/>
    <col min="1299" max="1537" width="5.5" style="2"/>
    <col min="1538" max="1538" width="5.6640625" style="2" customWidth="1"/>
    <col min="1539" max="1539" width="44.5" style="2" customWidth="1"/>
    <col min="1540" max="1540" width="7.33203125" style="2" customWidth="1"/>
    <col min="1541" max="1554" width="6" style="2" customWidth="1"/>
    <col min="1555" max="1793" width="5.5" style="2"/>
    <col min="1794" max="1794" width="5.6640625" style="2" customWidth="1"/>
    <col min="1795" max="1795" width="44.5" style="2" customWidth="1"/>
    <col min="1796" max="1796" width="7.33203125" style="2" customWidth="1"/>
    <col min="1797" max="1810" width="6" style="2" customWidth="1"/>
    <col min="1811" max="2049" width="5.5" style="2"/>
    <col min="2050" max="2050" width="5.6640625" style="2" customWidth="1"/>
    <col min="2051" max="2051" width="44.5" style="2" customWidth="1"/>
    <col min="2052" max="2052" width="7.33203125" style="2" customWidth="1"/>
    <col min="2053" max="2066" width="6" style="2" customWidth="1"/>
    <col min="2067" max="2305" width="5.5" style="2"/>
    <col min="2306" max="2306" width="5.6640625" style="2" customWidth="1"/>
    <col min="2307" max="2307" width="44.5" style="2" customWidth="1"/>
    <col min="2308" max="2308" width="7.33203125" style="2" customWidth="1"/>
    <col min="2309" max="2322" width="6" style="2" customWidth="1"/>
    <col min="2323" max="2561" width="5.5" style="2"/>
    <col min="2562" max="2562" width="5.6640625" style="2" customWidth="1"/>
    <col min="2563" max="2563" width="44.5" style="2" customWidth="1"/>
    <col min="2564" max="2564" width="7.33203125" style="2" customWidth="1"/>
    <col min="2565" max="2578" width="6" style="2" customWidth="1"/>
    <col min="2579" max="2817" width="5.5" style="2"/>
    <col min="2818" max="2818" width="5.6640625" style="2" customWidth="1"/>
    <col min="2819" max="2819" width="44.5" style="2" customWidth="1"/>
    <col min="2820" max="2820" width="7.33203125" style="2" customWidth="1"/>
    <col min="2821" max="2834" width="6" style="2" customWidth="1"/>
    <col min="2835" max="3073" width="5.5" style="2"/>
    <col min="3074" max="3074" width="5.6640625" style="2" customWidth="1"/>
    <col min="3075" max="3075" width="44.5" style="2" customWidth="1"/>
    <col min="3076" max="3076" width="7.33203125" style="2" customWidth="1"/>
    <col min="3077" max="3090" width="6" style="2" customWidth="1"/>
    <col min="3091" max="3329" width="5.5" style="2"/>
    <col min="3330" max="3330" width="5.6640625" style="2" customWidth="1"/>
    <col min="3331" max="3331" width="44.5" style="2" customWidth="1"/>
    <col min="3332" max="3332" width="7.33203125" style="2" customWidth="1"/>
    <col min="3333" max="3346" width="6" style="2" customWidth="1"/>
    <col min="3347" max="3585" width="5.5" style="2"/>
    <col min="3586" max="3586" width="5.6640625" style="2" customWidth="1"/>
    <col min="3587" max="3587" width="44.5" style="2" customWidth="1"/>
    <col min="3588" max="3588" width="7.33203125" style="2" customWidth="1"/>
    <col min="3589" max="3602" width="6" style="2" customWidth="1"/>
    <col min="3603" max="3841" width="5.5" style="2"/>
    <col min="3842" max="3842" width="5.6640625" style="2" customWidth="1"/>
    <col min="3843" max="3843" width="44.5" style="2" customWidth="1"/>
    <col min="3844" max="3844" width="7.33203125" style="2" customWidth="1"/>
    <col min="3845" max="3858" width="6" style="2" customWidth="1"/>
    <col min="3859" max="4097" width="5.5" style="2"/>
    <col min="4098" max="4098" width="5.6640625" style="2" customWidth="1"/>
    <col min="4099" max="4099" width="44.5" style="2" customWidth="1"/>
    <col min="4100" max="4100" width="7.33203125" style="2" customWidth="1"/>
    <col min="4101" max="4114" width="6" style="2" customWidth="1"/>
    <col min="4115" max="4353" width="5.5" style="2"/>
    <col min="4354" max="4354" width="5.6640625" style="2" customWidth="1"/>
    <col min="4355" max="4355" width="44.5" style="2" customWidth="1"/>
    <col min="4356" max="4356" width="7.33203125" style="2" customWidth="1"/>
    <col min="4357" max="4370" width="6" style="2" customWidth="1"/>
    <col min="4371" max="4609" width="5.5" style="2"/>
    <col min="4610" max="4610" width="5.6640625" style="2" customWidth="1"/>
    <col min="4611" max="4611" width="44.5" style="2" customWidth="1"/>
    <col min="4612" max="4612" width="7.33203125" style="2" customWidth="1"/>
    <col min="4613" max="4626" width="6" style="2" customWidth="1"/>
    <col min="4627" max="4865" width="5.5" style="2"/>
    <col min="4866" max="4866" width="5.6640625" style="2" customWidth="1"/>
    <col min="4867" max="4867" width="44.5" style="2" customWidth="1"/>
    <col min="4868" max="4868" width="7.33203125" style="2" customWidth="1"/>
    <col min="4869" max="4882" width="6" style="2" customWidth="1"/>
    <col min="4883" max="5121" width="5.5" style="2"/>
    <col min="5122" max="5122" width="5.6640625" style="2" customWidth="1"/>
    <col min="5123" max="5123" width="44.5" style="2" customWidth="1"/>
    <col min="5124" max="5124" width="7.33203125" style="2" customWidth="1"/>
    <col min="5125" max="5138" width="6" style="2" customWidth="1"/>
    <col min="5139" max="5377" width="5.5" style="2"/>
    <col min="5378" max="5378" width="5.6640625" style="2" customWidth="1"/>
    <col min="5379" max="5379" width="44.5" style="2" customWidth="1"/>
    <col min="5380" max="5380" width="7.33203125" style="2" customWidth="1"/>
    <col min="5381" max="5394" width="6" style="2" customWidth="1"/>
    <col min="5395" max="5633" width="5.5" style="2"/>
    <col min="5634" max="5634" width="5.6640625" style="2" customWidth="1"/>
    <col min="5635" max="5635" width="44.5" style="2" customWidth="1"/>
    <col min="5636" max="5636" width="7.33203125" style="2" customWidth="1"/>
    <col min="5637" max="5650" width="6" style="2" customWidth="1"/>
    <col min="5651" max="5889" width="5.5" style="2"/>
    <col min="5890" max="5890" width="5.6640625" style="2" customWidth="1"/>
    <col min="5891" max="5891" width="44.5" style="2" customWidth="1"/>
    <col min="5892" max="5892" width="7.33203125" style="2" customWidth="1"/>
    <col min="5893" max="5906" width="6" style="2" customWidth="1"/>
    <col min="5907" max="6145" width="5.5" style="2"/>
    <col min="6146" max="6146" width="5.6640625" style="2" customWidth="1"/>
    <col min="6147" max="6147" width="44.5" style="2" customWidth="1"/>
    <col min="6148" max="6148" width="7.33203125" style="2" customWidth="1"/>
    <col min="6149" max="6162" width="6" style="2" customWidth="1"/>
    <col min="6163" max="6401" width="5.5" style="2"/>
    <col min="6402" max="6402" width="5.6640625" style="2" customWidth="1"/>
    <col min="6403" max="6403" width="44.5" style="2" customWidth="1"/>
    <col min="6404" max="6404" width="7.33203125" style="2" customWidth="1"/>
    <col min="6405" max="6418" width="6" style="2" customWidth="1"/>
    <col min="6419" max="6657" width="5.5" style="2"/>
    <col min="6658" max="6658" width="5.6640625" style="2" customWidth="1"/>
    <col min="6659" max="6659" width="44.5" style="2" customWidth="1"/>
    <col min="6660" max="6660" width="7.33203125" style="2" customWidth="1"/>
    <col min="6661" max="6674" width="6" style="2" customWidth="1"/>
    <col min="6675" max="6913" width="5.5" style="2"/>
    <col min="6914" max="6914" width="5.6640625" style="2" customWidth="1"/>
    <col min="6915" max="6915" width="44.5" style="2" customWidth="1"/>
    <col min="6916" max="6916" width="7.33203125" style="2" customWidth="1"/>
    <col min="6917" max="6930" width="6" style="2" customWidth="1"/>
    <col min="6931" max="7169" width="5.5" style="2"/>
    <col min="7170" max="7170" width="5.6640625" style="2" customWidth="1"/>
    <col min="7171" max="7171" width="44.5" style="2" customWidth="1"/>
    <col min="7172" max="7172" width="7.33203125" style="2" customWidth="1"/>
    <col min="7173" max="7186" width="6" style="2" customWidth="1"/>
    <col min="7187" max="7425" width="5.5" style="2"/>
    <col min="7426" max="7426" width="5.6640625" style="2" customWidth="1"/>
    <col min="7427" max="7427" width="44.5" style="2" customWidth="1"/>
    <col min="7428" max="7428" width="7.33203125" style="2" customWidth="1"/>
    <col min="7429" max="7442" width="6" style="2" customWidth="1"/>
    <col min="7443" max="7681" width="5.5" style="2"/>
    <col min="7682" max="7682" width="5.6640625" style="2" customWidth="1"/>
    <col min="7683" max="7683" width="44.5" style="2" customWidth="1"/>
    <col min="7684" max="7684" width="7.33203125" style="2" customWidth="1"/>
    <col min="7685" max="7698" width="6" style="2" customWidth="1"/>
    <col min="7699" max="7937" width="5.5" style="2"/>
    <col min="7938" max="7938" width="5.6640625" style="2" customWidth="1"/>
    <col min="7939" max="7939" width="44.5" style="2" customWidth="1"/>
    <col min="7940" max="7940" width="7.33203125" style="2" customWidth="1"/>
    <col min="7941" max="7954" width="6" style="2" customWidth="1"/>
    <col min="7955" max="8193" width="5.5" style="2"/>
    <col min="8194" max="8194" width="5.6640625" style="2" customWidth="1"/>
    <col min="8195" max="8195" width="44.5" style="2" customWidth="1"/>
    <col min="8196" max="8196" width="7.33203125" style="2" customWidth="1"/>
    <col min="8197" max="8210" width="6" style="2" customWidth="1"/>
    <col min="8211" max="8449" width="5.5" style="2"/>
    <col min="8450" max="8450" width="5.6640625" style="2" customWidth="1"/>
    <col min="8451" max="8451" width="44.5" style="2" customWidth="1"/>
    <col min="8452" max="8452" width="7.33203125" style="2" customWidth="1"/>
    <col min="8453" max="8466" width="6" style="2" customWidth="1"/>
    <col min="8467" max="8705" width="5.5" style="2"/>
    <col min="8706" max="8706" width="5.6640625" style="2" customWidth="1"/>
    <col min="8707" max="8707" width="44.5" style="2" customWidth="1"/>
    <col min="8708" max="8708" width="7.33203125" style="2" customWidth="1"/>
    <col min="8709" max="8722" width="6" style="2" customWidth="1"/>
    <col min="8723" max="8961" width="5.5" style="2"/>
    <col min="8962" max="8962" width="5.6640625" style="2" customWidth="1"/>
    <col min="8963" max="8963" width="44.5" style="2" customWidth="1"/>
    <col min="8964" max="8964" width="7.33203125" style="2" customWidth="1"/>
    <col min="8965" max="8978" width="6" style="2" customWidth="1"/>
    <col min="8979" max="9217" width="5.5" style="2"/>
    <col min="9218" max="9218" width="5.6640625" style="2" customWidth="1"/>
    <col min="9219" max="9219" width="44.5" style="2" customWidth="1"/>
    <col min="9220" max="9220" width="7.33203125" style="2" customWidth="1"/>
    <col min="9221" max="9234" width="6" style="2" customWidth="1"/>
    <col min="9235" max="9473" width="5.5" style="2"/>
    <col min="9474" max="9474" width="5.6640625" style="2" customWidth="1"/>
    <col min="9475" max="9475" width="44.5" style="2" customWidth="1"/>
    <col min="9476" max="9476" width="7.33203125" style="2" customWidth="1"/>
    <col min="9477" max="9490" width="6" style="2" customWidth="1"/>
    <col min="9491" max="9729" width="5.5" style="2"/>
    <col min="9730" max="9730" width="5.6640625" style="2" customWidth="1"/>
    <col min="9731" max="9731" width="44.5" style="2" customWidth="1"/>
    <col min="9732" max="9732" width="7.33203125" style="2" customWidth="1"/>
    <col min="9733" max="9746" width="6" style="2" customWidth="1"/>
    <col min="9747" max="9985" width="5.5" style="2"/>
    <col min="9986" max="9986" width="5.6640625" style="2" customWidth="1"/>
    <col min="9987" max="9987" width="44.5" style="2" customWidth="1"/>
    <col min="9988" max="9988" width="7.33203125" style="2" customWidth="1"/>
    <col min="9989" max="10002" width="6" style="2" customWidth="1"/>
    <col min="10003" max="10241" width="5.5" style="2"/>
    <col min="10242" max="10242" width="5.6640625" style="2" customWidth="1"/>
    <col min="10243" max="10243" width="44.5" style="2" customWidth="1"/>
    <col min="10244" max="10244" width="7.33203125" style="2" customWidth="1"/>
    <col min="10245" max="10258" width="6" style="2" customWidth="1"/>
    <col min="10259" max="10497" width="5.5" style="2"/>
    <col min="10498" max="10498" width="5.6640625" style="2" customWidth="1"/>
    <col min="10499" max="10499" width="44.5" style="2" customWidth="1"/>
    <col min="10500" max="10500" width="7.33203125" style="2" customWidth="1"/>
    <col min="10501" max="10514" width="6" style="2" customWidth="1"/>
    <col min="10515" max="10753" width="5.5" style="2"/>
    <col min="10754" max="10754" width="5.6640625" style="2" customWidth="1"/>
    <col min="10755" max="10755" width="44.5" style="2" customWidth="1"/>
    <col min="10756" max="10756" width="7.33203125" style="2" customWidth="1"/>
    <col min="10757" max="10770" width="6" style="2" customWidth="1"/>
    <col min="10771" max="11009" width="5.5" style="2"/>
    <col min="11010" max="11010" width="5.6640625" style="2" customWidth="1"/>
    <col min="11011" max="11011" width="44.5" style="2" customWidth="1"/>
    <col min="11012" max="11012" width="7.33203125" style="2" customWidth="1"/>
    <col min="11013" max="11026" width="6" style="2" customWidth="1"/>
    <col min="11027" max="11265" width="5.5" style="2"/>
    <col min="11266" max="11266" width="5.6640625" style="2" customWidth="1"/>
    <col min="11267" max="11267" width="44.5" style="2" customWidth="1"/>
    <col min="11268" max="11268" width="7.33203125" style="2" customWidth="1"/>
    <col min="11269" max="11282" width="6" style="2" customWidth="1"/>
    <col min="11283" max="11521" width="5.5" style="2"/>
    <col min="11522" max="11522" width="5.6640625" style="2" customWidth="1"/>
    <col min="11523" max="11523" width="44.5" style="2" customWidth="1"/>
    <col min="11524" max="11524" width="7.33203125" style="2" customWidth="1"/>
    <col min="11525" max="11538" width="6" style="2" customWidth="1"/>
    <col min="11539" max="11777" width="5.5" style="2"/>
    <col min="11778" max="11778" width="5.6640625" style="2" customWidth="1"/>
    <col min="11779" max="11779" width="44.5" style="2" customWidth="1"/>
    <col min="11780" max="11780" width="7.33203125" style="2" customWidth="1"/>
    <col min="11781" max="11794" width="6" style="2" customWidth="1"/>
    <col min="11795" max="12033" width="5.5" style="2"/>
    <col min="12034" max="12034" width="5.6640625" style="2" customWidth="1"/>
    <col min="12035" max="12035" width="44.5" style="2" customWidth="1"/>
    <col min="12036" max="12036" width="7.33203125" style="2" customWidth="1"/>
    <col min="12037" max="12050" width="6" style="2" customWidth="1"/>
    <col min="12051" max="12289" width="5.5" style="2"/>
    <col min="12290" max="12290" width="5.6640625" style="2" customWidth="1"/>
    <col min="12291" max="12291" width="44.5" style="2" customWidth="1"/>
    <col min="12292" max="12292" width="7.33203125" style="2" customWidth="1"/>
    <col min="12293" max="12306" width="6" style="2" customWidth="1"/>
    <col min="12307" max="12545" width="5.5" style="2"/>
    <col min="12546" max="12546" width="5.6640625" style="2" customWidth="1"/>
    <col min="12547" max="12547" width="44.5" style="2" customWidth="1"/>
    <col min="12548" max="12548" width="7.33203125" style="2" customWidth="1"/>
    <col min="12549" max="12562" width="6" style="2" customWidth="1"/>
    <col min="12563" max="12801" width="5.5" style="2"/>
    <col min="12802" max="12802" width="5.6640625" style="2" customWidth="1"/>
    <col min="12803" max="12803" width="44.5" style="2" customWidth="1"/>
    <col min="12804" max="12804" width="7.33203125" style="2" customWidth="1"/>
    <col min="12805" max="12818" width="6" style="2" customWidth="1"/>
    <col min="12819" max="13057" width="5.5" style="2"/>
    <col min="13058" max="13058" width="5.6640625" style="2" customWidth="1"/>
    <col min="13059" max="13059" width="44.5" style="2" customWidth="1"/>
    <col min="13060" max="13060" width="7.33203125" style="2" customWidth="1"/>
    <col min="13061" max="13074" width="6" style="2" customWidth="1"/>
    <col min="13075" max="13313" width="5.5" style="2"/>
    <col min="13314" max="13314" width="5.6640625" style="2" customWidth="1"/>
    <col min="13315" max="13315" width="44.5" style="2" customWidth="1"/>
    <col min="13316" max="13316" width="7.33203125" style="2" customWidth="1"/>
    <col min="13317" max="13330" width="6" style="2" customWidth="1"/>
    <col min="13331" max="13569" width="5.5" style="2"/>
    <col min="13570" max="13570" width="5.6640625" style="2" customWidth="1"/>
    <col min="13571" max="13571" width="44.5" style="2" customWidth="1"/>
    <col min="13572" max="13572" width="7.33203125" style="2" customWidth="1"/>
    <col min="13573" max="13586" width="6" style="2" customWidth="1"/>
    <col min="13587" max="13825" width="5.5" style="2"/>
    <col min="13826" max="13826" width="5.6640625" style="2" customWidth="1"/>
    <col min="13827" max="13827" width="44.5" style="2" customWidth="1"/>
    <col min="13828" max="13828" width="7.33203125" style="2" customWidth="1"/>
    <col min="13829" max="13842" width="6" style="2" customWidth="1"/>
    <col min="13843" max="14081" width="5.5" style="2"/>
    <col min="14082" max="14082" width="5.6640625" style="2" customWidth="1"/>
    <col min="14083" max="14083" width="44.5" style="2" customWidth="1"/>
    <col min="14084" max="14084" width="7.33203125" style="2" customWidth="1"/>
    <col min="14085" max="14098" width="6" style="2" customWidth="1"/>
    <col min="14099" max="14337" width="5.5" style="2"/>
    <col min="14338" max="14338" width="5.6640625" style="2" customWidth="1"/>
    <col min="14339" max="14339" width="44.5" style="2" customWidth="1"/>
    <col min="14340" max="14340" width="7.33203125" style="2" customWidth="1"/>
    <col min="14341" max="14354" width="6" style="2" customWidth="1"/>
    <col min="14355" max="14593" width="5.5" style="2"/>
    <col min="14594" max="14594" width="5.6640625" style="2" customWidth="1"/>
    <col min="14595" max="14595" width="44.5" style="2" customWidth="1"/>
    <col min="14596" max="14596" width="7.33203125" style="2" customWidth="1"/>
    <col min="14597" max="14610" width="6" style="2" customWidth="1"/>
    <col min="14611" max="14849" width="5.5" style="2"/>
    <col min="14850" max="14850" width="5.6640625" style="2" customWidth="1"/>
    <col min="14851" max="14851" width="44.5" style="2" customWidth="1"/>
    <col min="14852" max="14852" width="7.33203125" style="2" customWidth="1"/>
    <col min="14853" max="14866" width="6" style="2" customWidth="1"/>
    <col min="14867" max="15105" width="5.5" style="2"/>
    <col min="15106" max="15106" width="5.6640625" style="2" customWidth="1"/>
    <col min="15107" max="15107" width="44.5" style="2" customWidth="1"/>
    <col min="15108" max="15108" width="7.33203125" style="2" customWidth="1"/>
    <col min="15109" max="15122" width="6" style="2" customWidth="1"/>
    <col min="15123" max="15361" width="5.5" style="2"/>
    <col min="15362" max="15362" width="5.6640625" style="2" customWidth="1"/>
    <col min="15363" max="15363" width="44.5" style="2" customWidth="1"/>
    <col min="15364" max="15364" width="7.33203125" style="2" customWidth="1"/>
    <col min="15365" max="15378" width="6" style="2" customWidth="1"/>
    <col min="15379" max="15617" width="5.5" style="2"/>
    <col min="15618" max="15618" width="5.6640625" style="2" customWidth="1"/>
    <col min="15619" max="15619" width="44.5" style="2" customWidth="1"/>
    <col min="15620" max="15620" width="7.33203125" style="2" customWidth="1"/>
    <col min="15621" max="15634" width="6" style="2" customWidth="1"/>
    <col min="15635" max="15873" width="5.5" style="2"/>
    <col min="15874" max="15874" width="5.6640625" style="2" customWidth="1"/>
    <col min="15875" max="15875" width="44.5" style="2" customWidth="1"/>
    <col min="15876" max="15876" width="7.33203125" style="2" customWidth="1"/>
    <col min="15877" max="15890" width="6" style="2" customWidth="1"/>
    <col min="15891" max="16129" width="5.5" style="2"/>
    <col min="16130" max="16130" width="5.6640625" style="2" customWidth="1"/>
    <col min="16131" max="16131" width="44.5" style="2" customWidth="1"/>
    <col min="16132" max="16132" width="7.33203125" style="2" customWidth="1"/>
    <col min="16133" max="16146" width="6" style="2" customWidth="1"/>
    <col min="16147" max="16384" width="5.5" style="2"/>
  </cols>
  <sheetData>
    <row r="1" spans="1:91" s="75" customFormat="1" ht="25" customHeight="1" x14ac:dyDescent="0.15">
      <c r="A1" s="772" t="s">
        <v>297</v>
      </c>
      <c r="B1" s="772"/>
      <c r="C1" s="772"/>
      <c r="D1" s="772"/>
      <c r="E1" s="772"/>
      <c r="F1" s="772"/>
      <c r="G1" s="772"/>
      <c r="H1" s="772"/>
      <c r="I1" s="772"/>
      <c r="J1" s="772"/>
      <c r="K1" s="772"/>
      <c r="L1" s="772"/>
      <c r="M1" s="772"/>
      <c r="N1" s="772"/>
      <c r="O1" s="772"/>
      <c r="P1" s="772"/>
      <c r="Q1" s="237"/>
      <c r="R1" s="833" t="s">
        <v>318</v>
      </c>
      <c r="S1" s="834"/>
      <c r="U1" s="412"/>
    </row>
    <row r="2" spans="1:91" ht="9" customHeight="1" x14ac:dyDescent="0.2">
      <c r="A2" s="835"/>
      <c r="B2" s="835"/>
      <c r="C2" s="239"/>
      <c r="D2" s="239"/>
      <c r="E2" s="239"/>
      <c r="F2" s="239"/>
      <c r="G2" s="239"/>
      <c r="H2" s="239"/>
      <c r="I2" s="239"/>
      <c r="J2" s="239"/>
      <c r="K2" s="239"/>
      <c r="L2" s="302"/>
      <c r="M2" s="302"/>
      <c r="N2" s="302"/>
      <c r="O2" s="302"/>
      <c r="P2" s="302"/>
      <c r="Q2" s="819"/>
      <c r="R2" s="819"/>
      <c r="S2" s="819"/>
    </row>
    <row r="3" spans="1:91" s="77" customFormat="1" ht="27.75" customHeight="1" x14ac:dyDescent="0.15">
      <c r="A3" s="777" t="s">
        <v>294</v>
      </c>
      <c r="B3" s="836" t="s">
        <v>48</v>
      </c>
      <c r="C3" s="824" t="s">
        <v>55</v>
      </c>
      <c r="D3" s="783" t="s">
        <v>4</v>
      </c>
      <c r="E3" s="784"/>
      <c r="F3" s="784"/>
      <c r="G3" s="785"/>
      <c r="H3" s="783" t="s">
        <v>167</v>
      </c>
      <c r="I3" s="784"/>
      <c r="J3" s="784"/>
      <c r="K3" s="784"/>
      <c r="L3" s="784"/>
      <c r="M3" s="784"/>
      <c r="N3" s="784"/>
      <c r="O3" s="784"/>
      <c r="P3" s="784"/>
      <c r="Q3" s="838" t="s">
        <v>6</v>
      </c>
      <c r="R3" s="838"/>
      <c r="S3" s="838"/>
      <c r="U3" s="413"/>
    </row>
    <row r="4" spans="1:91" s="77" customFormat="1" ht="22.5" customHeight="1" x14ac:dyDescent="0.15">
      <c r="A4" s="778"/>
      <c r="B4" s="837"/>
      <c r="C4" s="825"/>
      <c r="D4" s="839" t="s">
        <v>86</v>
      </c>
      <c r="E4" s="817" t="s">
        <v>183</v>
      </c>
      <c r="F4" s="817" t="s">
        <v>52</v>
      </c>
      <c r="G4" s="817" t="s">
        <v>296</v>
      </c>
      <c r="H4" s="817" t="s">
        <v>427</v>
      </c>
      <c r="I4" s="817" t="s">
        <v>126</v>
      </c>
      <c r="J4" s="817" t="s">
        <v>428</v>
      </c>
      <c r="K4" s="817" t="s">
        <v>429</v>
      </c>
      <c r="L4" s="817" t="s">
        <v>443</v>
      </c>
      <c r="M4" s="817" t="s">
        <v>430</v>
      </c>
      <c r="N4" s="817" t="s">
        <v>50</v>
      </c>
      <c r="O4" s="817" t="s">
        <v>49</v>
      </c>
      <c r="P4" s="817" t="s">
        <v>15</v>
      </c>
      <c r="Q4" s="817" t="s">
        <v>173</v>
      </c>
      <c r="R4" s="820" t="s">
        <v>18</v>
      </c>
      <c r="S4" s="821"/>
      <c r="U4" s="413"/>
    </row>
    <row r="5" spans="1:91" s="78" customFormat="1" ht="126" customHeight="1" x14ac:dyDescent="0.15">
      <c r="A5" s="778"/>
      <c r="B5" s="837"/>
      <c r="C5" s="825"/>
      <c r="D5" s="840"/>
      <c r="E5" s="818"/>
      <c r="F5" s="818"/>
      <c r="G5" s="818"/>
      <c r="H5" s="818"/>
      <c r="I5" s="818"/>
      <c r="J5" s="818"/>
      <c r="K5" s="818"/>
      <c r="L5" s="818"/>
      <c r="M5" s="818"/>
      <c r="N5" s="818"/>
      <c r="O5" s="818"/>
      <c r="P5" s="818"/>
      <c r="Q5" s="818"/>
      <c r="R5" s="257" t="s">
        <v>20</v>
      </c>
      <c r="S5" s="257" t="s">
        <v>21</v>
      </c>
      <c r="U5" s="6"/>
    </row>
    <row r="6" spans="1:91" s="16" customFormat="1" ht="15" customHeight="1" x14ac:dyDescent="0.15">
      <c r="A6" s="291">
        <v>1</v>
      </c>
      <c r="B6" s="291">
        <v>2</v>
      </c>
      <c r="C6" s="291">
        <v>3</v>
      </c>
      <c r="D6" s="291">
        <v>4</v>
      </c>
      <c r="E6" s="291">
        <v>5</v>
      </c>
      <c r="F6" s="291">
        <v>6</v>
      </c>
      <c r="G6" s="291">
        <v>7</v>
      </c>
      <c r="H6" s="291">
        <v>8</v>
      </c>
      <c r="I6" s="291">
        <v>9</v>
      </c>
      <c r="J6" s="291">
        <v>10</v>
      </c>
      <c r="K6" s="291">
        <v>11</v>
      </c>
      <c r="L6" s="291">
        <v>12</v>
      </c>
      <c r="M6" s="291">
        <v>13</v>
      </c>
      <c r="N6" s="291">
        <v>14</v>
      </c>
      <c r="O6" s="291">
        <v>15</v>
      </c>
      <c r="P6" s="291">
        <v>16</v>
      </c>
      <c r="Q6" s="291">
        <v>17</v>
      </c>
      <c r="R6" s="291">
        <v>18</v>
      </c>
      <c r="S6" s="291">
        <v>19</v>
      </c>
      <c r="T6" s="36"/>
      <c r="U6" s="27"/>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row>
    <row r="7" spans="1:91" s="79" customFormat="1" ht="19.5" customHeight="1" x14ac:dyDescent="0.15">
      <c r="A7" s="243" t="s">
        <v>22</v>
      </c>
      <c r="B7" s="303" t="s">
        <v>48</v>
      </c>
      <c r="C7" s="481">
        <f>SUM(C8:C18)</f>
        <v>0</v>
      </c>
      <c r="D7" s="481">
        <f t="shared" ref="D7:S7" si="0">SUM(D8:D18)</f>
        <v>0</v>
      </c>
      <c r="E7" s="481">
        <f t="shared" si="0"/>
        <v>0</v>
      </c>
      <c r="F7" s="481">
        <f t="shared" si="0"/>
        <v>0</v>
      </c>
      <c r="G7" s="481">
        <f t="shared" si="0"/>
        <v>0</v>
      </c>
      <c r="H7" s="481">
        <f t="shared" si="0"/>
        <v>0</v>
      </c>
      <c r="I7" s="481">
        <f t="shared" si="0"/>
        <v>0</v>
      </c>
      <c r="J7" s="481">
        <f t="shared" si="0"/>
        <v>0</v>
      </c>
      <c r="K7" s="481">
        <f t="shared" si="0"/>
        <v>0</v>
      </c>
      <c r="L7" s="481">
        <f t="shared" si="0"/>
        <v>0</v>
      </c>
      <c r="M7" s="481">
        <f t="shared" si="0"/>
        <v>0</v>
      </c>
      <c r="N7" s="481">
        <f t="shared" si="0"/>
        <v>0</v>
      </c>
      <c r="O7" s="481">
        <f t="shared" si="0"/>
        <v>0</v>
      </c>
      <c r="P7" s="481">
        <f t="shared" si="0"/>
        <v>0</v>
      </c>
      <c r="Q7" s="481">
        <f t="shared" si="0"/>
        <v>0</v>
      </c>
      <c r="R7" s="481">
        <f t="shared" si="0"/>
        <v>0</v>
      </c>
      <c r="S7" s="481">
        <f t="shared" si="0"/>
        <v>0</v>
      </c>
      <c r="T7" s="138" t="str">
        <f>IF(AND(H7&lt;=C7,I7&lt;=C7,J7&lt;=C7,K7&lt;=C7,L7&lt;=C7,M7&lt;=C7,N7&lt;=C7,O7&lt;=C7,P7&lt;=C7,Q7&lt;=C7),"Đúng","Sai")</f>
        <v>Đúng</v>
      </c>
      <c r="U7" s="138" t="str">
        <f t="shared" ref="U7:U18" si="1">IF(AND(S7&lt;=R7,R7&lt;=Q7),"Đúng","Sai")</f>
        <v>Đúng</v>
      </c>
    </row>
    <row r="8" spans="1:91" s="81" customFormat="1" ht="19.5" customHeight="1" x14ac:dyDescent="0.15">
      <c r="A8" s="209"/>
      <c r="B8" s="201" t="s">
        <v>177</v>
      </c>
      <c r="C8" s="352">
        <f>SUM(D8:G8)</f>
        <v>0</v>
      </c>
      <c r="D8" s="105"/>
      <c r="E8" s="534"/>
      <c r="F8" s="534"/>
      <c r="G8" s="534"/>
      <c r="H8" s="105"/>
      <c r="I8" s="105"/>
      <c r="J8" s="105"/>
      <c r="K8" s="105"/>
      <c r="L8" s="105"/>
      <c r="M8" s="105"/>
      <c r="N8" s="105"/>
      <c r="O8" s="105"/>
      <c r="P8" s="105"/>
      <c r="Q8" s="105"/>
      <c r="R8" s="105"/>
      <c r="S8" s="105"/>
      <c r="T8" s="138" t="str">
        <f t="shared" ref="T8:T18" si="2">IF(AND(H8&lt;=C8,I8&lt;=C8,J8&lt;=C8,K8&lt;=C8,L8&lt;=C8,M8&lt;=C8,N8&lt;=C8,O8&lt;=C8,P8&lt;=C8,Q8&lt;=C8),"Đúng","Sai")</f>
        <v>Đúng</v>
      </c>
      <c r="U8" s="138" t="str">
        <f t="shared" si="1"/>
        <v>Đúng</v>
      </c>
    </row>
    <row r="9" spans="1:91" s="81" customFormat="1" ht="21" customHeight="1" x14ac:dyDescent="0.15">
      <c r="A9" s="209"/>
      <c r="B9" s="201" t="s">
        <v>46</v>
      </c>
      <c r="C9" s="352">
        <f t="shared" ref="C9:C18" si="3">SUM(D9:G9)</f>
        <v>0</v>
      </c>
      <c r="D9" s="105"/>
      <c r="E9" s="534"/>
      <c r="F9" s="534"/>
      <c r="G9" s="534"/>
      <c r="H9" s="105"/>
      <c r="I9" s="105"/>
      <c r="J9" s="105"/>
      <c r="K9" s="105"/>
      <c r="L9" s="105"/>
      <c r="M9" s="105"/>
      <c r="N9" s="105"/>
      <c r="O9" s="105"/>
      <c r="P9" s="105"/>
      <c r="Q9" s="105"/>
      <c r="R9" s="105"/>
      <c r="S9" s="105"/>
      <c r="T9" s="138" t="str">
        <f t="shared" si="2"/>
        <v>Đúng</v>
      </c>
      <c r="U9" s="138" t="str">
        <f t="shared" si="1"/>
        <v>Đúng</v>
      </c>
    </row>
    <row r="10" spans="1:91" s="5" customFormat="1" ht="21" customHeight="1" x14ac:dyDescent="0.15">
      <c r="A10" s="209"/>
      <c r="B10" s="201" t="s">
        <v>178</v>
      </c>
      <c r="C10" s="352">
        <f t="shared" si="3"/>
        <v>0</v>
      </c>
      <c r="D10" s="104"/>
      <c r="E10" s="535"/>
      <c r="F10" s="535"/>
      <c r="G10" s="535"/>
      <c r="H10" s="104"/>
      <c r="I10" s="104"/>
      <c r="J10" s="104"/>
      <c r="K10" s="104"/>
      <c r="L10" s="104"/>
      <c r="M10" s="104"/>
      <c r="N10" s="104"/>
      <c r="O10" s="104"/>
      <c r="P10" s="104"/>
      <c r="Q10" s="105"/>
      <c r="R10" s="104"/>
      <c r="S10" s="104"/>
      <c r="T10" s="138" t="str">
        <f t="shared" si="2"/>
        <v>Đúng</v>
      </c>
      <c r="U10" s="138" t="str">
        <f t="shared" si="1"/>
        <v>Đúng</v>
      </c>
    </row>
    <row r="11" spans="1:91" s="5" customFormat="1" ht="21" customHeight="1" x14ac:dyDescent="0.15">
      <c r="A11" s="209"/>
      <c r="B11" s="201" t="s">
        <v>107</v>
      </c>
      <c r="C11" s="352">
        <f t="shared" si="3"/>
        <v>0</v>
      </c>
      <c r="D11" s="104"/>
      <c r="E11" s="104"/>
      <c r="F11" s="535"/>
      <c r="G11" s="535"/>
      <c r="H11" s="104"/>
      <c r="I11" s="104"/>
      <c r="J11" s="104"/>
      <c r="K11" s="104"/>
      <c r="L11" s="104"/>
      <c r="M11" s="104"/>
      <c r="N11" s="104"/>
      <c r="O11" s="104"/>
      <c r="P11" s="104"/>
      <c r="Q11" s="105"/>
      <c r="R11" s="104"/>
      <c r="S11" s="104"/>
      <c r="T11" s="138" t="str">
        <f t="shared" si="2"/>
        <v>Đúng</v>
      </c>
      <c r="U11" s="138" t="str">
        <f t="shared" si="1"/>
        <v>Đúng</v>
      </c>
    </row>
    <row r="12" spans="1:91" s="5" customFormat="1" ht="19.5" customHeight="1" x14ac:dyDescent="0.15">
      <c r="A12" s="209"/>
      <c r="B12" s="201" t="s">
        <v>9</v>
      </c>
      <c r="C12" s="352">
        <f t="shared" si="3"/>
        <v>0</v>
      </c>
      <c r="D12" s="104"/>
      <c r="E12" s="104"/>
      <c r="F12" s="535"/>
      <c r="G12" s="535"/>
      <c r="H12" s="104"/>
      <c r="I12" s="104"/>
      <c r="J12" s="104"/>
      <c r="K12" s="104"/>
      <c r="L12" s="104"/>
      <c r="M12" s="104"/>
      <c r="N12" s="104"/>
      <c r="O12" s="104"/>
      <c r="P12" s="104"/>
      <c r="Q12" s="105"/>
      <c r="R12" s="104"/>
      <c r="S12" s="104"/>
      <c r="T12" s="138" t="str">
        <f t="shared" si="2"/>
        <v>Đúng</v>
      </c>
      <c r="U12" s="138" t="str">
        <f t="shared" si="1"/>
        <v>Đúng</v>
      </c>
    </row>
    <row r="13" spans="1:91" s="5" customFormat="1" ht="21" customHeight="1" x14ac:dyDescent="0.15">
      <c r="A13" s="209"/>
      <c r="B13" s="201" t="s">
        <v>179</v>
      </c>
      <c r="C13" s="352">
        <f t="shared" si="3"/>
        <v>0</v>
      </c>
      <c r="D13" s="104"/>
      <c r="E13" s="104"/>
      <c r="F13" s="535"/>
      <c r="G13" s="535"/>
      <c r="H13" s="104"/>
      <c r="I13" s="104"/>
      <c r="J13" s="104"/>
      <c r="K13" s="104"/>
      <c r="L13" s="104"/>
      <c r="M13" s="104"/>
      <c r="N13" s="104"/>
      <c r="O13" s="104"/>
      <c r="P13" s="104"/>
      <c r="Q13" s="105"/>
      <c r="R13" s="104"/>
      <c r="S13" s="104"/>
      <c r="T13" s="138" t="str">
        <f t="shared" si="2"/>
        <v>Đúng</v>
      </c>
      <c r="U13" s="138" t="str">
        <f t="shared" si="1"/>
        <v>Đúng</v>
      </c>
    </row>
    <row r="14" spans="1:91" s="5" customFormat="1" ht="18.75" customHeight="1" x14ac:dyDescent="0.15">
      <c r="A14" s="209"/>
      <c r="B14" s="201" t="s">
        <v>109</v>
      </c>
      <c r="C14" s="352">
        <f t="shared" si="3"/>
        <v>0</v>
      </c>
      <c r="D14" s="104"/>
      <c r="E14" s="104"/>
      <c r="F14" s="104"/>
      <c r="G14" s="535"/>
      <c r="H14" s="104"/>
      <c r="I14" s="104"/>
      <c r="J14" s="104"/>
      <c r="K14" s="104"/>
      <c r="L14" s="104"/>
      <c r="M14" s="104"/>
      <c r="N14" s="104"/>
      <c r="O14" s="104"/>
      <c r="P14" s="104"/>
      <c r="Q14" s="105"/>
      <c r="R14" s="104"/>
      <c r="S14" s="104"/>
      <c r="T14" s="138" t="str">
        <f t="shared" si="2"/>
        <v>Đúng</v>
      </c>
      <c r="U14" s="138" t="str">
        <f t="shared" si="1"/>
        <v>Đúng</v>
      </c>
    </row>
    <row r="15" spans="1:91" s="5" customFormat="1" ht="16.5" customHeight="1" x14ac:dyDescent="0.15">
      <c r="A15" s="209"/>
      <c r="B15" s="201" t="s">
        <v>296</v>
      </c>
      <c r="C15" s="352">
        <f t="shared" si="3"/>
        <v>0</v>
      </c>
      <c r="D15" s="104"/>
      <c r="E15" s="104"/>
      <c r="F15" s="104"/>
      <c r="G15" s="535"/>
      <c r="H15" s="104"/>
      <c r="I15" s="104"/>
      <c r="J15" s="104"/>
      <c r="K15" s="104"/>
      <c r="L15" s="104"/>
      <c r="M15" s="104"/>
      <c r="N15" s="104"/>
      <c r="O15" s="104"/>
      <c r="P15" s="104"/>
      <c r="Q15" s="105"/>
      <c r="R15" s="104"/>
      <c r="S15" s="104"/>
      <c r="T15" s="138" t="str">
        <f t="shared" si="2"/>
        <v>Đúng</v>
      </c>
      <c r="U15" s="138" t="str">
        <f t="shared" si="1"/>
        <v>Đúng</v>
      </c>
    </row>
    <row r="16" spans="1:91" s="5" customFormat="1" ht="18" customHeight="1" x14ac:dyDescent="0.15">
      <c r="A16" s="209"/>
      <c r="B16" s="201" t="s">
        <v>12</v>
      </c>
      <c r="C16" s="203">
        <f t="shared" si="3"/>
        <v>0</v>
      </c>
      <c r="D16" s="104"/>
      <c r="E16" s="104"/>
      <c r="F16" s="104"/>
      <c r="G16" s="104"/>
      <c r="H16" s="104"/>
      <c r="I16" s="104"/>
      <c r="J16" s="104"/>
      <c r="K16" s="104"/>
      <c r="L16" s="104"/>
      <c r="M16" s="104"/>
      <c r="N16" s="104"/>
      <c r="O16" s="104"/>
      <c r="P16" s="104"/>
      <c r="Q16" s="105"/>
      <c r="R16" s="104"/>
      <c r="S16" s="104"/>
      <c r="T16" s="138" t="str">
        <f t="shared" si="2"/>
        <v>Đúng</v>
      </c>
      <c r="U16" s="138" t="str">
        <f t="shared" si="1"/>
        <v>Đúng</v>
      </c>
    </row>
    <row r="17" spans="1:21" s="5" customFormat="1" ht="18" customHeight="1" x14ac:dyDescent="0.15">
      <c r="A17" s="209"/>
      <c r="B17" s="201" t="s">
        <v>310</v>
      </c>
      <c r="C17" s="203">
        <f t="shared" si="3"/>
        <v>0</v>
      </c>
      <c r="D17" s="104"/>
      <c r="E17" s="104"/>
      <c r="F17" s="104"/>
      <c r="G17" s="104"/>
      <c r="H17" s="104"/>
      <c r="I17" s="104"/>
      <c r="J17" s="104"/>
      <c r="K17" s="104"/>
      <c r="L17" s="104"/>
      <c r="M17" s="104"/>
      <c r="N17" s="104"/>
      <c r="O17" s="104"/>
      <c r="P17" s="104"/>
      <c r="Q17" s="105"/>
      <c r="R17" s="104"/>
      <c r="S17" s="104"/>
      <c r="T17" s="138" t="str">
        <f t="shared" si="2"/>
        <v>Đúng</v>
      </c>
      <c r="U17" s="138" t="str">
        <f t="shared" si="1"/>
        <v>Đúng</v>
      </c>
    </row>
    <row r="18" spans="1:21" s="5" customFormat="1" ht="18" customHeight="1" x14ac:dyDescent="0.15">
      <c r="A18" s="209"/>
      <c r="B18" s="256" t="s">
        <v>358</v>
      </c>
      <c r="C18" s="206">
        <f t="shared" si="3"/>
        <v>0</v>
      </c>
      <c r="D18" s="106"/>
      <c r="E18" s="106"/>
      <c r="F18" s="106"/>
      <c r="G18" s="106"/>
      <c r="H18" s="106"/>
      <c r="I18" s="106"/>
      <c r="J18" s="106"/>
      <c r="K18" s="106"/>
      <c r="L18" s="106"/>
      <c r="M18" s="106"/>
      <c r="N18" s="106"/>
      <c r="O18" s="106"/>
      <c r="P18" s="106"/>
      <c r="Q18" s="105"/>
      <c r="R18" s="106"/>
      <c r="S18" s="106"/>
      <c r="T18" s="138" t="str">
        <f t="shared" si="2"/>
        <v>Đúng</v>
      </c>
      <c r="U18" s="138" t="str">
        <f t="shared" si="1"/>
        <v>Đúng</v>
      </c>
    </row>
    <row r="19" spans="1:21" s="5" customFormat="1" ht="18" customHeight="1" x14ac:dyDescent="0.15">
      <c r="A19" s="243" t="s">
        <v>27</v>
      </c>
      <c r="B19" s="266" t="s">
        <v>6</v>
      </c>
      <c r="C19" s="533"/>
      <c r="D19" s="533"/>
      <c r="E19" s="533"/>
      <c r="F19" s="533"/>
      <c r="G19" s="533"/>
      <c r="H19" s="533"/>
      <c r="I19" s="533"/>
      <c r="J19" s="533"/>
      <c r="K19" s="533"/>
      <c r="L19" s="533"/>
      <c r="M19" s="533"/>
      <c r="N19" s="533"/>
      <c r="O19" s="533"/>
      <c r="P19" s="533"/>
      <c r="Q19" s="533"/>
      <c r="R19" s="533"/>
      <c r="S19" s="533"/>
      <c r="T19" s="79"/>
      <c r="U19" s="412"/>
    </row>
    <row r="20" spans="1:21" s="5" customFormat="1" ht="21" customHeight="1" x14ac:dyDescent="0.15">
      <c r="A20" s="204"/>
      <c r="B20" s="201" t="s">
        <v>173</v>
      </c>
      <c r="C20" s="353">
        <f>SUM(D20:G20)</f>
        <v>0</v>
      </c>
      <c r="D20" s="104"/>
      <c r="E20" s="104"/>
      <c r="F20" s="104"/>
      <c r="G20" s="104"/>
      <c r="H20" s="104"/>
      <c r="I20" s="104"/>
      <c r="J20" s="104"/>
      <c r="K20" s="104"/>
      <c r="L20" s="104"/>
      <c r="M20" s="104"/>
      <c r="N20" s="104"/>
      <c r="O20" s="104"/>
      <c r="P20" s="104"/>
      <c r="Q20" s="534"/>
      <c r="R20" s="534"/>
      <c r="S20" s="534"/>
      <c r="T20" s="79"/>
      <c r="U20" s="412"/>
    </row>
    <row r="21" spans="1:21" s="5" customFormat="1" ht="17.25" customHeight="1" x14ac:dyDescent="0.15">
      <c r="A21" s="204"/>
      <c r="B21" s="201" t="s">
        <v>20</v>
      </c>
      <c r="C21" s="353">
        <f>SUM(D21:G21)</f>
        <v>0</v>
      </c>
      <c r="D21" s="104"/>
      <c r="E21" s="104"/>
      <c r="F21" s="104"/>
      <c r="G21" s="104"/>
      <c r="H21" s="104"/>
      <c r="I21" s="104"/>
      <c r="J21" s="104"/>
      <c r="K21" s="104"/>
      <c r="L21" s="104"/>
      <c r="M21" s="104"/>
      <c r="N21" s="104"/>
      <c r="O21" s="104"/>
      <c r="P21" s="104"/>
      <c r="Q21" s="535"/>
      <c r="R21" s="535"/>
      <c r="S21" s="535"/>
      <c r="T21" s="79"/>
      <c r="U21" s="412"/>
    </row>
    <row r="22" spans="1:21" s="5" customFormat="1" ht="17.25" customHeight="1" x14ac:dyDescent="0.15">
      <c r="A22" s="264"/>
      <c r="B22" s="265" t="s">
        <v>21</v>
      </c>
      <c r="C22" s="354">
        <f>SUM(D22:G22)</f>
        <v>0</v>
      </c>
      <c r="D22" s="107"/>
      <c r="E22" s="107"/>
      <c r="F22" s="107"/>
      <c r="G22" s="107"/>
      <c r="H22" s="107"/>
      <c r="I22" s="107"/>
      <c r="J22" s="107"/>
      <c r="K22" s="107"/>
      <c r="L22" s="107"/>
      <c r="M22" s="107"/>
      <c r="N22" s="107"/>
      <c r="O22" s="107"/>
      <c r="P22" s="107"/>
      <c r="Q22" s="536"/>
      <c r="R22" s="536"/>
      <c r="S22" s="536"/>
      <c r="T22" s="79"/>
      <c r="U22" s="412"/>
    </row>
    <row r="23" spans="1:21" s="112" customFormat="1" ht="24" customHeight="1" x14ac:dyDescent="0.2">
      <c r="A23" s="414"/>
      <c r="C23" s="138" t="str">
        <f>IF(AND(C22&lt;=C21,C21&lt;=C20,C20&lt;=C7),"Đúng","Sai")</f>
        <v>Đúng</v>
      </c>
      <c r="D23" s="138" t="str">
        <f t="shared" ref="D23:P23" si="4">IF(AND(D22&lt;=D21,D21&lt;=D20,D20&lt;=D7),"Đúng","Sai")</f>
        <v>Đúng</v>
      </c>
      <c r="E23" s="138" t="str">
        <f t="shared" si="4"/>
        <v>Đúng</v>
      </c>
      <c r="F23" s="138" t="str">
        <f t="shared" si="4"/>
        <v>Đúng</v>
      </c>
      <c r="G23" s="138" t="str">
        <f t="shared" si="4"/>
        <v>Đúng</v>
      </c>
      <c r="H23" s="138" t="str">
        <f t="shared" si="4"/>
        <v>Đúng</v>
      </c>
      <c r="I23" s="138" t="str">
        <f t="shared" si="4"/>
        <v>Đúng</v>
      </c>
      <c r="J23" s="138" t="str">
        <f t="shared" si="4"/>
        <v>Đúng</v>
      </c>
      <c r="K23" s="138" t="str">
        <f t="shared" si="4"/>
        <v>Đúng</v>
      </c>
      <c r="L23" s="138" t="str">
        <f t="shared" si="4"/>
        <v>Đúng</v>
      </c>
      <c r="M23" s="138" t="str">
        <f t="shared" si="4"/>
        <v>Đúng</v>
      </c>
      <c r="N23" s="138" t="str">
        <f t="shared" si="4"/>
        <v>Đúng</v>
      </c>
      <c r="O23" s="138" t="str">
        <f t="shared" si="4"/>
        <v>Đúng</v>
      </c>
      <c r="P23" s="138" t="str">
        <f t="shared" si="4"/>
        <v>Đúng</v>
      </c>
      <c r="Q23" s="415"/>
      <c r="T23" s="537"/>
      <c r="U23" s="398"/>
    </row>
    <row r="24" spans="1:21" s="8" customFormat="1" ht="15.75" customHeight="1" x14ac:dyDescent="0.15">
      <c r="A24" s="9"/>
      <c r="C24" s="138" t="str">
        <f>IF(Q7=C20, "Đúng", "Sai")</f>
        <v>Đúng</v>
      </c>
      <c r="D24" s="110"/>
      <c r="T24" s="6"/>
      <c r="U24" s="6"/>
    </row>
    <row r="25" spans="1:21" s="8" customFormat="1" ht="15.75" customHeight="1" x14ac:dyDescent="0.15">
      <c r="A25" s="9"/>
      <c r="C25" s="138" t="str">
        <f>IF(R7=C21, "Đúng", "Sai")</f>
        <v>Đúng</v>
      </c>
      <c r="D25" s="110"/>
      <c r="T25" s="6"/>
      <c r="U25" s="6"/>
    </row>
    <row r="26" spans="1:21" s="8" customFormat="1" ht="16.5" customHeight="1" x14ac:dyDescent="0.15">
      <c r="A26" s="9"/>
      <c r="C26" s="138" t="str">
        <f>IF(S7=C22, "Đúng", "Sai")</f>
        <v>Đúng</v>
      </c>
      <c r="D26" s="110"/>
      <c r="T26" s="6"/>
      <c r="U26" s="6"/>
    </row>
    <row r="27" spans="1:21" x14ac:dyDescent="0.2">
      <c r="C27" s="111"/>
      <c r="D27" s="112"/>
    </row>
  </sheetData>
  <sheetProtection algorithmName="SHA-512" hashValue="RFPOYw8bEmNAo3SSew6soMeQUIzPLBXrOAfMlZHfV4ORSNlFBcMMax9CIvVhuOINESfEvCoRwSMG40w+6f3S/Q==" saltValue="AvcE/KEed3MfM0T2A1IUoQ==" spinCount="100000" sheet="1" formatCells="0" formatColumns="0" formatRows="0"/>
  <mergeCells count="25">
    <mergeCell ref="D3:G3"/>
    <mergeCell ref="H3:P3"/>
    <mergeCell ref="Q3:S3"/>
    <mergeCell ref="D4:D5"/>
    <mergeCell ref="E4:E5"/>
    <mergeCell ref="F4:F5"/>
    <mergeCell ref="G4:G5"/>
    <mergeCell ref="H4:H5"/>
    <mergeCell ref="R4:S4"/>
    <mergeCell ref="R1:S1"/>
    <mergeCell ref="Q4:Q5"/>
    <mergeCell ref="I4:I5"/>
    <mergeCell ref="O4:O5"/>
    <mergeCell ref="J4:J5"/>
    <mergeCell ref="K4:K5"/>
    <mergeCell ref="L4:L5"/>
    <mergeCell ref="M4:M5"/>
    <mergeCell ref="N4:N5"/>
    <mergeCell ref="P4:P5"/>
    <mergeCell ref="A1:P1"/>
    <mergeCell ref="A2:B2"/>
    <mergeCell ref="Q2:S2"/>
    <mergeCell ref="A3:A5"/>
    <mergeCell ref="B3:B5"/>
    <mergeCell ref="C3:C5"/>
  </mergeCells>
  <conditionalFormatting sqref="J18">
    <cfRule type="cellIs" dxfId="52" priority="3" operator="equal">
      <formula>"Đúng"</formula>
    </cfRule>
  </conditionalFormatting>
  <conditionalFormatting sqref="T7:T18">
    <cfRule type="cellIs" dxfId="51" priority="2" operator="equal">
      <formula>"Đúng"</formula>
    </cfRule>
  </conditionalFormatting>
  <conditionalFormatting sqref="U1:U1048576 A23:XFD26">
    <cfRule type="cellIs" dxfId="50" priority="5" operator="equal">
      <formula>"Đúng"</formula>
    </cfRule>
  </conditionalFormatting>
  <pageMargins left="0.51181102362204722" right="0.23622047244094491" top="0" bottom="0" header="0" footer="0"/>
  <pageSetup paperSize="9" scale="9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tabColor rgb="FFFFFF00"/>
    <pageSetUpPr fitToPage="1"/>
  </sheetPr>
  <dimension ref="A1:Z34"/>
  <sheetViews>
    <sheetView topLeftCell="A16" zoomScale="160" zoomScaleNormal="160" zoomScalePageLayoutView="160" workbookViewId="0">
      <selection activeCell="W29" sqref="W29"/>
    </sheetView>
  </sheetViews>
  <sheetFormatPr baseColWidth="10" defaultColWidth="9.1640625" defaultRowHeight="16" x14ac:dyDescent="0.2"/>
  <cols>
    <col min="1" max="1" width="4.1640625" style="6" customWidth="1"/>
    <col min="2" max="2" width="26.1640625" style="10" customWidth="1"/>
    <col min="3" max="3" width="6.1640625" style="7" customWidth="1"/>
    <col min="4" max="5" width="4.6640625" style="2" customWidth="1"/>
    <col min="6" max="7" width="5" style="2" customWidth="1"/>
    <col min="8" max="8" width="4.6640625" style="2" customWidth="1"/>
    <col min="9" max="9" width="5.1640625" style="2" customWidth="1"/>
    <col min="10" max="12" width="4.6640625" style="2" customWidth="1"/>
    <col min="13" max="15" width="4.83203125" style="2" customWidth="1"/>
    <col min="16" max="16" width="6" style="2" customWidth="1"/>
    <col min="17" max="23" width="5.1640625" style="2" customWidth="1"/>
    <col min="24" max="24" width="7.5" style="2" customWidth="1"/>
    <col min="25" max="25" width="7" style="2" customWidth="1"/>
    <col min="26" max="26" width="7.5" style="2" customWidth="1"/>
    <col min="27" max="16384" width="9.1640625" style="2"/>
  </cols>
  <sheetData>
    <row r="1" spans="1:26" s="17" customFormat="1" ht="23.25" customHeight="1" x14ac:dyDescent="0.2">
      <c r="A1" s="841" t="s">
        <v>125</v>
      </c>
      <c r="B1" s="841"/>
      <c r="C1" s="841"/>
      <c r="D1" s="841"/>
      <c r="E1" s="841"/>
      <c r="F1" s="841"/>
      <c r="G1" s="841"/>
      <c r="H1" s="841"/>
      <c r="I1" s="841"/>
      <c r="J1" s="841"/>
      <c r="K1" s="841"/>
      <c r="L1" s="841"/>
      <c r="M1" s="841"/>
      <c r="N1" s="841"/>
      <c r="O1" s="841"/>
      <c r="P1" s="841"/>
      <c r="Q1" s="841"/>
      <c r="R1" s="841"/>
      <c r="S1" s="841"/>
      <c r="T1" s="841"/>
      <c r="U1" s="841"/>
      <c r="V1" s="831" t="s">
        <v>319</v>
      </c>
      <c r="W1" s="832"/>
    </row>
    <row r="2" spans="1:26" ht="16.5" customHeight="1" x14ac:dyDescent="0.2">
      <c r="A2" s="842" t="s">
        <v>124</v>
      </c>
      <c r="B2" s="842"/>
      <c r="C2" s="842"/>
      <c r="D2" s="842"/>
      <c r="E2" s="842"/>
      <c r="F2" s="842"/>
      <c r="G2" s="842"/>
      <c r="H2" s="842"/>
      <c r="I2" s="842"/>
      <c r="J2" s="842"/>
      <c r="K2" s="842"/>
      <c r="L2" s="842"/>
      <c r="M2" s="842"/>
      <c r="N2" s="842"/>
      <c r="O2" s="842"/>
      <c r="P2" s="842"/>
      <c r="Q2" s="842"/>
      <c r="R2" s="842"/>
      <c r="S2" s="842"/>
      <c r="T2" s="842"/>
      <c r="U2" s="842"/>
      <c r="V2" s="854" t="s">
        <v>123</v>
      </c>
      <c r="W2" s="854"/>
    </row>
    <row r="3" spans="1:26" s="29" customFormat="1" ht="15.75" customHeight="1" x14ac:dyDescent="0.15">
      <c r="A3" s="845" t="s">
        <v>294</v>
      </c>
      <c r="B3" s="847" t="s">
        <v>122</v>
      </c>
      <c r="C3" s="849" t="s">
        <v>121</v>
      </c>
      <c r="D3" s="851" t="s">
        <v>61</v>
      </c>
      <c r="E3" s="852"/>
      <c r="F3" s="852"/>
      <c r="G3" s="852"/>
      <c r="H3" s="852"/>
      <c r="I3" s="852"/>
      <c r="J3" s="852"/>
      <c r="K3" s="852"/>
      <c r="L3" s="853"/>
      <c r="M3" s="844" t="s">
        <v>62</v>
      </c>
      <c r="N3" s="844"/>
      <c r="O3" s="844"/>
      <c r="P3" s="844"/>
      <c r="Q3" s="844"/>
      <c r="R3" s="844"/>
      <c r="S3" s="844"/>
      <c r="T3" s="844"/>
      <c r="U3" s="843" t="s">
        <v>63</v>
      </c>
      <c r="V3" s="843"/>
      <c r="W3" s="843"/>
    </row>
    <row r="4" spans="1:26" s="3" customFormat="1" ht="138" customHeight="1" x14ac:dyDescent="0.15">
      <c r="A4" s="846"/>
      <c r="B4" s="848"/>
      <c r="C4" s="850"/>
      <c r="D4" s="351" t="s">
        <v>120</v>
      </c>
      <c r="E4" s="351" t="s">
        <v>46</v>
      </c>
      <c r="F4" s="351" t="s">
        <v>549</v>
      </c>
      <c r="G4" s="351" t="s">
        <v>9</v>
      </c>
      <c r="H4" s="351" t="s">
        <v>52</v>
      </c>
      <c r="I4" s="351" t="s">
        <v>11</v>
      </c>
      <c r="J4" s="351" t="s">
        <v>296</v>
      </c>
      <c r="K4" s="351" t="s">
        <v>12</v>
      </c>
      <c r="L4" s="351" t="s">
        <v>119</v>
      </c>
      <c r="M4" s="351" t="s">
        <v>14</v>
      </c>
      <c r="N4" s="351" t="s">
        <v>544</v>
      </c>
      <c r="O4" s="351" t="s">
        <v>444</v>
      </c>
      <c r="P4" s="351" t="s">
        <v>67</v>
      </c>
      <c r="Q4" s="351" t="s">
        <v>359</v>
      </c>
      <c r="R4" s="351" t="s">
        <v>432</v>
      </c>
      <c r="S4" s="351" t="s">
        <v>497</v>
      </c>
      <c r="T4" s="351" t="s">
        <v>15</v>
      </c>
      <c r="U4" s="286" t="s">
        <v>118</v>
      </c>
      <c r="V4" s="286" t="s">
        <v>523</v>
      </c>
      <c r="W4" s="286" t="s">
        <v>117</v>
      </c>
    </row>
    <row r="5" spans="1:26" s="4" customFormat="1" ht="12.75" customHeight="1" x14ac:dyDescent="0.15">
      <c r="A5" s="294">
        <v>1</v>
      </c>
      <c r="B5" s="294">
        <v>2</v>
      </c>
      <c r="C5" s="291">
        <v>3</v>
      </c>
      <c r="D5" s="291">
        <v>4</v>
      </c>
      <c r="E5" s="291">
        <v>5</v>
      </c>
      <c r="F5" s="291">
        <v>6</v>
      </c>
      <c r="G5" s="291">
        <v>7</v>
      </c>
      <c r="H5" s="291">
        <v>8</v>
      </c>
      <c r="I5" s="291">
        <v>9</v>
      </c>
      <c r="J5" s="291">
        <v>10</v>
      </c>
      <c r="K5" s="291">
        <v>11</v>
      </c>
      <c r="L5" s="291">
        <v>12</v>
      </c>
      <c r="M5" s="291">
        <v>13</v>
      </c>
      <c r="N5" s="291">
        <v>14</v>
      </c>
      <c r="O5" s="291">
        <v>15</v>
      </c>
      <c r="P5" s="291">
        <v>16</v>
      </c>
      <c r="Q5" s="291">
        <v>17</v>
      </c>
      <c r="R5" s="291">
        <v>18</v>
      </c>
      <c r="S5" s="291">
        <v>19</v>
      </c>
      <c r="T5" s="291">
        <v>20</v>
      </c>
      <c r="U5" s="291">
        <v>21</v>
      </c>
      <c r="V5" s="291">
        <v>22</v>
      </c>
      <c r="W5" s="291">
        <v>23</v>
      </c>
      <c r="Y5" s="36"/>
    </row>
    <row r="6" spans="1:26" s="5" customFormat="1" ht="15" customHeight="1" x14ac:dyDescent="0.15">
      <c r="A6" s="208" t="s">
        <v>22</v>
      </c>
      <c r="B6" s="261" t="s">
        <v>411</v>
      </c>
      <c r="C6" s="262">
        <f>SUM(C7:C10)</f>
        <v>0</v>
      </c>
      <c r="D6" s="262">
        <f t="shared" ref="D6:W6" si="0">SUM(D7:D10)</f>
        <v>0</v>
      </c>
      <c r="E6" s="262">
        <f t="shared" si="0"/>
        <v>0</v>
      </c>
      <c r="F6" s="262">
        <f t="shared" si="0"/>
        <v>0</v>
      </c>
      <c r="G6" s="262">
        <f t="shared" si="0"/>
        <v>0</v>
      </c>
      <c r="H6" s="262">
        <f t="shared" si="0"/>
        <v>0</v>
      </c>
      <c r="I6" s="262">
        <f t="shared" si="0"/>
        <v>0</v>
      </c>
      <c r="J6" s="262">
        <f t="shared" si="0"/>
        <v>0</v>
      </c>
      <c r="K6" s="262">
        <f t="shared" si="0"/>
        <v>0</v>
      </c>
      <c r="L6" s="262">
        <f t="shared" si="0"/>
        <v>0</v>
      </c>
      <c r="M6" s="262">
        <f t="shared" si="0"/>
        <v>0</v>
      </c>
      <c r="N6" s="262">
        <f t="shared" ref="N6" si="1">SUM(N7:N10)</f>
        <v>0</v>
      </c>
      <c r="O6" s="262">
        <f t="shared" si="0"/>
        <v>0</v>
      </c>
      <c r="P6" s="262">
        <f t="shared" si="0"/>
        <v>0</v>
      </c>
      <c r="Q6" s="262">
        <f t="shared" si="0"/>
        <v>0</v>
      </c>
      <c r="R6" s="262">
        <f t="shared" si="0"/>
        <v>0</v>
      </c>
      <c r="S6" s="262">
        <f t="shared" si="0"/>
        <v>0</v>
      </c>
      <c r="T6" s="262">
        <f t="shared" si="0"/>
        <v>0</v>
      </c>
      <c r="U6" s="262">
        <f t="shared" si="0"/>
        <v>0</v>
      </c>
      <c r="V6" s="262">
        <f t="shared" si="0"/>
        <v>0</v>
      </c>
      <c r="W6" s="262">
        <f t="shared" si="0"/>
        <v>0</v>
      </c>
      <c r="X6" s="138" t="str">
        <f t="shared" ref="X6:X29" si="2">IF(AND(M6&lt;=C6,N6&lt;=C6,O6&lt;=C6,P6&lt;=C6,Q6&lt;=C6,R6&lt;=C6,S6&lt;=C6,T6&lt;=C6),"Đúng","Sai")</f>
        <v>Đúng</v>
      </c>
      <c r="Y6" s="138" t="str">
        <f t="shared" ref="Y6:Y29" si="3">IF(C6=U6+V6,"Đúng","Sai")</f>
        <v>Đúng</v>
      </c>
      <c r="Z6" s="138" t="str">
        <f t="shared" ref="Z6:Z29" si="4">IF(W6&lt;=V6,"Đúng","Sai")</f>
        <v>Đúng</v>
      </c>
    </row>
    <row r="7" spans="1:26" s="5" customFormat="1" ht="15" customHeight="1" x14ac:dyDescent="0.15">
      <c r="A7" s="197"/>
      <c r="B7" s="263" t="s">
        <v>23</v>
      </c>
      <c r="C7" s="465">
        <f>SUM(D7:L7)</f>
        <v>0</v>
      </c>
      <c r="D7" s="466"/>
      <c r="E7" s="467"/>
      <c r="F7" s="538"/>
      <c r="G7" s="538"/>
      <c r="H7" s="538"/>
      <c r="I7" s="538"/>
      <c r="J7" s="538"/>
      <c r="K7" s="538"/>
      <c r="L7" s="467"/>
      <c r="M7" s="466"/>
      <c r="N7" s="466"/>
      <c r="O7" s="466"/>
      <c r="P7" s="466"/>
      <c r="Q7" s="466"/>
      <c r="R7" s="466"/>
      <c r="S7" s="466"/>
      <c r="T7" s="466"/>
      <c r="U7" s="466"/>
      <c r="V7" s="466"/>
      <c r="W7" s="466"/>
      <c r="X7" s="138" t="str">
        <f t="shared" si="2"/>
        <v>Đúng</v>
      </c>
      <c r="Y7" s="138" t="str">
        <f t="shared" si="3"/>
        <v>Đúng</v>
      </c>
      <c r="Z7" s="138" t="str">
        <f t="shared" si="4"/>
        <v>Đúng</v>
      </c>
    </row>
    <row r="8" spans="1:26" s="5" customFormat="1" ht="15" customHeight="1" x14ac:dyDescent="0.15">
      <c r="A8" s="204"/>
      <c r="B8" s="201" t="s">
        <v>24</v>
      </c>
      <c r="C8" s="465">
        <f>SUM(D8:L8)</f>
        <v>0</v>
      </c>
      <c r="D8" s="296"/>
      <c r="E8" s="296"/>
      <c r="F8" s="296"/>
      <c r="G8" s="296"/>
      <c r="H8" s="539"/>
      <c r="I8" s="539"/>
      <c r="J8" s="539"/>
      <c r="K8" s="539"/>
      <c r="L8" s="468"/>
      <c r="M8" s="296"/>
      <c r="N8" s="296"/>
      <c r="O8" s="296"/>
      <c r="P8" s="296"/>
      <c r="Q8" s="296"/>
      <c r="R8" s="296"/>
      <c r="S8" s="296"/>
      <c r="T8" s="296"/>
      <c r="U8" s="296"/>
      <c r="V8" s="296"/>
      <c r="W8" s="296"/>
      <c r="X8" s="138" t="str">
        <f t="shared" si="2"/>
        <v>Đúng</v>
      </c>
      <c r="Y8" s="138" t="str">
        <f t="shared" si="3"/>
        <v>Đúng</v>
      </c>
      <c r="Z8" s="138" t="str">
        <f t="shared" si="4"/>
        <v>Đúng</v>
      </c>
    </row>
    <row r="9" spans="1:26" s="5" customFormat="1" ht="15" customHeight="1" x14ac:dyDescent="0.15">
      <c r="A9" s="204"/>
      <c r="B9" s="201" t="s">
        <v>25</v>
      </c>
      <c r="C9" s="465">
        <f>SUM(D9:L9)</f>
        <v>0</v>
      </c>
      <c r="D9" s="296"/>
      <c r="E9" s="296"/>
      <c r="F9" s="296"/>
      <c r="G9" s="296"/>
      <c r="H9" s="469"/>
      <c r="I9" s="469"/>
      <c r="J9" s="539"/>
      <c r="K9" s="539"/>
      <c r="L9" s="468"/>
      <c r="M9" s="296"/>
      <c r="N9" s="296"/>
      <c r="O9" s="296"/>
      <c r="P9" s="296"/>
      <c r="Q9" s="296"/>
      <c r="R9" s="296"/>
      <c r="S9" s="296"/>
      <c r="T9" s="296"/>
      <c r="U9" s="296"/>
      <c r="V9" s="296"/>
      <c r="W9" s="296"/>
      <c r="X9" s="138" t="str">
        <f t="shared" si="2"/>
        <v>Đúng</v>
      </c>
      <c r="Y9" s="138" t="str">
        <f t="shared" si="3"/>
        <v>Đúng</v>
      </c>
      <c r="Z9" s="138" t="str">
        <f t="shared" si="4"/>
        <v>Đúng</v>
      </c>
    </row>
    <row r="10" spans="1:26" s="5" customFormat="1" ht="15" customHeight="1" x14ac:dyDescent="0.15">
      <c r="A10" s="264"/>
      <c r="B10" s="265" t="s">
        <v>26</v>
      </c>
      <c r="C10" s="465">
        <f>SUM(D10:L10)</f>
        <v>0</v>
      </c>
      <c r="D10" s="470"/>
      <c r="E10" s="470"/>
      <c r="F10" s="470"/>
      <c r="G10" s="470"/>
      <c r="H10" s="471"/>
      <c r="I10" s="471"/>
      <c r="J10" s="471"/>
      <c r="K10" s="471"/>
      <c r="L10" s="471"/>
      <c r="M10" s="470"/>
      <c r="N10" s="470"/>
      <c r="O10" s="470"/>
      <c r="P10" s="470"/>
      <c r="Q10" s="470"/>
      <c r="R10" s="470"/>
      <c r="S10" s="470"/>
      <c r="T10" s="470"/>
      <c r="U10" s="296"/>
      <c r="V10" s="470"/>
      <c r="W10" s="470"/>
      <c r="X10" s="138" t="str">
        <f t="shared" si="2"/>
        <v>Đúng</v>
      </c>
      <c r="Y10" s="138" t="str">
        <f t="shared" si="3"/>
        <v>Đúng</v>
      </c>
      <c r="Z10" s="138" t="str">
        <f t="shared" si="4"/>
        <v>Đúng</v>
      </c>
    </row>
    <row r="11" spans="1:26" s="5" customFormat="1" ht="15" customHeight="1" x14ac:dyDescent="0.15">
      <c r="A11" s="208" t="s">
        <v>27</v>
      </c>
      <c r="B11" s="261" t="s">
        <v>116</v>
      </c>
      <c r="C11" s="262">
        <f>C12+C13+C16+C19+C20+C21</f>
        <v>0</v>
      </c>
      <c r="D11" s="262">
        <f t="shared" ref="D11:W11" si="5">D12+D13+D16+D19+D20+D21</f>
        <v>0</v>
      </c>
      <c r="E11" s="262">
        <f t="shared" si="5"/>
        <v>0</v>
      </c>
      <c r="F11" s="262">
        <f t="shared" si="5"/>
        <v>0</v>
      </c>
      <c r="G11" s="262">
        <f t="shared" si="5"/>
        <v>0</v>
      </c>
      <c r="H11" s="262">
        <f t="shared" si="5"/>
        <v>0</v>
      </c>
      <c r="I11" s="262">
        <f t="shared" si="5"/>
        <v>0</v>
      </c>
      <c r="J11" s="262">
        <f t="shared" si="5"/>
        <v>0</v>
      </c>
      <c r="K11" s="262">
        <f t="shared" si="5"/>
        <v>0</v>
      </c>
      <c r="L11" s="262">
        <f t="shared" si="5"/>
        <v>0</v>
      </c>
      <c r="M11" s="262">
        <f t="shared" si="5"/>
        <v>0</v>
      </c>
      <c r="N11" s="262">
        <f t="shared" si="5"/>
        <v>0</v>
      </c>
      <c r="O11" s="262">
        <f t="shared" si="5"/>
        <v>0</v>
      </c>
      <c r="P11" s="262">
        <f t="shared" si="5"/>
        <v>0</v>
      </c>
      <c r="Q11" s="262">
        <f t="shared" si="5"/>
        <v>0</v>
      </c>
      <c r="R11" s="262">
        <f t="shared" si="5"/>
        <v>0</v>
      </c>
      <c r="S11" s="262">
        <f t="shared" si="5"/>
        <v>0</v>
      </c>
      <c r="T11" s="262">
        <f t="shared" si="5"/>
        <v>0</v>
      </c>
      <c r="U11" s="262">
        <f t="shared" si="5"/>
        <v>0</v>
      </c>
      <c r="V11" s="262">
        <f t="shared" si="5"/>
        <v>0</v>
      </c>
      <c r="W11" s="262">
        <f t="shared" si="5"/>
        <v>0</v>
      </c>
      <c r="X11" s="138" t="str">
        <f t="shared" si="2"/>
        <v>Đúng</v>
      </c>
      <c r="Y11" s="138" t="str">
        <f t="shared" si="3"/>
        <v>Đúng</v>
      </c>
      <c r="Z11" s="138" t="str">
        <f t="shared" si="4"/>
        <v>Đúng</v>
      </c>
    </row>
    <row r="12" spans="1:26" s="5" customFormat="1" ht="15" customHeight="1" x14ac:dyDescent="0.15">
      <c r="A12" s="248"/>
      <c r="B12" s="263" t="s">
        <v>29</v>
      </c>
      <c r="C12" s="465">
        <f t="shared" ref="C12:C21" si="6">SUM(D12:L12)</f>
        <v>0</v>
      </c>
      <c r="D12" s="466"/>
      <c r="E12" s="466"/>
      <c r="F12" s="539"/>
      <c r="G12" s="539"/>
      <c r="H12" s="539"/>
      <c r="I12" s="539"/>
      <c r="J12" s="539"/>
      <c r="K12" s="539"/>
      <c r="L12" s="466"/>
      <c r="M12" s="466"/>
      <c r="N12" s="466"/>
      <c r="O12" s="466"/>
      <c r="P12" s="466"/>
      <c r="Q12" s="466"/>
      <c r="R12" s="466"/>
      <c r="S12" s="466"/>
      <c r="T12" s="466"/>
      <c r="U12" s="466"/>
      <c r="V12" s="466"/>
      <c r="W12" s="466"/>
      <c r="X12" s="138" t="str">
        <f t="shared" si="2"/>
        <v>Đúng</v>
      </c>
      <c r="Y12" s="138" t="str">
        <f t="shared" si="3"/>
        <v>Đúng</v>
      </c>
      <c r="Z12" s="138" t="str">
        <f t="shared" si="4"/>
        <v>Đúng</v>
      </c>
    </row>
    <row r="13" spans="1:26" s="5" customFormat="1" ht="15" customHeight="1" x14ac:dyDescent="0.15">
      <c r="A13" s="204"/>
      <c r="B13" s="201" t="s">
        <v>30</v>
      </c>
      <c r="C13" s="465">
        <f t="shared" si="6"/>
        <v>0</v>
      </c>
      <c r="D13" s="296"/>
      <c r="E13" s="296"/>
      <c r="F13" s="296"/>
      <c r="G13" s="296"/>
      <c r="H13" s="539"/>
      <c r="I13" s="539"/>
      <c r="J13" s="539"/>
      <c r="K13" s="539"/>
      <c r="L13" s="296"/>
      <c r="M13" s="296"/>
      <c r="N13" s="296"/>
      <c r="O13" s="296"/>
      <c r="P13" s="296"/>
      <c r="Q13" s="296"/>
      <c r="R13" s="296"/>
      <c r="S13" s="296"/>
      <c r="T13" s="296"/>
      <c r="U13" s="296"/>
      <c r="V13" s="296"/>
      <c r="W13" s="296"/>
      <c r="X13" s="138" t="str">
        <f t="shared" si="2"/>
        <v>Đúng</v>
      </c>
      <c r="Y13" s="138" t="str">
        <f t="shared" si="3"/>
        <v>Đúng</v>
      </c>
      <c r="Z13" s="138" t="str">
        <f t="shared" si="4"/>
        <v>Đúng</v>
      </c>
    </row>
    <row r="14" spans="1:26" s="5" customFormat="1" ht="15" customHeight="1" x14ac:dyDescent="0.15">
      <c r="A14" s="204"/>
      <c r="B14" s="201" t="s">
        <v>115</v>
      </c>
      <c r="C14" s="465">
        <f t="shared" si="6"/>
        <v>0</v>
      </c>
      <c r="D14" s="296"/>
      <c r="E14" s="296"/>
      <c r="F14" s="296"/>
      <c r="G14" s="539"/>
      <c r="H14" s="539"/>
      <c r="I14" s="539"/>
      <c r="J14" s="539"/>
      <c r="K14" s="539"/>
      <c r="L14" s="296"/>
      <c r="M14" s="296"/>
      <c r="N14" s="296"/>
      <c r="O14" s="296"/>
      <c r="P14" s="296"/>
      <c r="Q14" s="296"/>
      <c r="R14" s="296"/>
      <c r="S14" s="296"/>
      <c r="T14" s="296"/>
      <c r="U14" s="296"/>
      <c r="V14" s="296"/>
      <c r="W14" s="296"/>
      <c r="X14" s="138" t="str">
        <f t="shared" si="2"/>
        <v>Đúng</v>
      </c>
      <c r="Y14" s="138" t="str">
        <f t="shared" si="3"/>
        <v>Đúng</v>
      </c>
      <c r="Z14" s="138" t="str">
        <f t="shared" si="4"/>
        <v>Đúng</v>
      </c>
    </row>
    <row r="15" spans="1:26" s="5" customFormat="1" ht="15" customHeight="1" x14ac:dyDescent="0.15">
      <c r="A15" s="204"/>
      <c r="B15" s="201" t="s">
        <v>415</v>
      </c>
      <c r="C15" s="465">
        <f t="shared" si="6"/>
        <v>0</v>
      </c>
      <c r="D15" s="296"/>
      <c r="E15" s="296"/>
      <c r="F15" s="296"/>
      <c r="G15" s="539"/>
      <c r="H15" s="539"/>
      <c r="I15" s="539"/>
      <c r="J15" s="539"/>
      <c r="K15" s="539"/>
      <c r="L15" s="296"/>
      <c r="M15" s="296"/>
      <c r="N15" s="296"/>
      <c r="O15" s="296"/>
      <c r="P15" s="296"/>
      <c r="Q15" s="296"/>
      <c r="R15" s="296"/>
      <c r="S15" s="296"/>
      <c r="T15" s="296"/>
      <c r="U15" s="296"/>
      <c r="V15" s="296"/>
      <c r="W15" s="296"/>
      <c r="X15" s="138" t="str">
        <f t="shared" si="2"/>
        <v>Đúng</v>
      </c>
      <c r="Y15" s="138" t="str">
        <f t="shared" si="3"/>
        <v>Đúng</v>
      </c>
      <c r="Z15" s="138" t="str">
        <f t="shared" si="4"/>
        <v>Đúng</v>
      </c>
    </row>
    <row r="16" spans="1:26" s="5" customFormat="1" ht="13" x14ac:dyDescent="0.15">
      <c r="A16" s="204"/>
      <c r="B16" s="201" t="s">
        <v>31</v>
      </c>
      <c r="C16" s="465">
        <f t="shared" si="6"/>
        <v>0</v>
      </c>
      <c r="D16" s="296"/>
      <c r="E16" s="296"/>
      <c r="F16" s="296"/>
      <c r="G16" s="296"/>
      <c r="H16" s="296"/>
      <c r="I16" s="296"/>
      <c r="J16" s="539"/>
      <c r="K16" s="539"/>
      <c r="L16" s="296"/>
      <c r="M16" s="296"/>
      <c r="N16" s="296"/>
      <c r="O16" s="296"/>
      <c r="P16" s="296"/>
      <c r="Q16" s="296"/>
      <c r="R16" s="296"/>
      <c r="S16" s="296"/>
      <c r="T16" s="296"/>
      <c r="U16" s="296"/>
      <c r="V16" s="296"/>
      <c r="W16" s="296"/>
      <c r="X16" s="138" t="str">
        <f t="shared" si="2"/>
        <v>Đúng</v>
      </c>
      <c r="Y16" s="138" t="str">
        <f t="shared" si="3"/>
        <v>Đúng</v>
      </c>
      <c r="Z16" s="138" t="str">
        <f t="shared" si="4"/>
        <v>Đúng</v>
      </c>
    </row>
    <row r="17" spans="1:26" s="5" customFormat="1" ht="15" customHeight="1" x14ac:dyDescent="0.15">
      <c r="A17" s="204"/>
      <c r="B17" s="201" t="s">
        <v>115</v>
      </c>
      <c r="C17" s="465">
        <f t="shared" si="6"/>
        <v>0</v>
      </c>
      <c r="D17" s="296"/>
      <c r="E17" s="296"/>
      <c r="F17" s="296"/>
      <c r="G17" s="296"/>
      <c r="H17" s="296"/>
      <c r="I17" s="539"/>
      <c r="J17" s="539"/>
      <c r="K17" s="539"/>
      <c r="L17" s="296"/>
      <c r="M17" s="296"/>
      <c r="N17" s="296"/>
      <c r="O17" s="296"/>
      <c r="P17" s="296"/>
      <c r="Q17" s="296"/>
      <c r="R17" s="296"/>
      <c r="S17" s="296"/>
      <c r="T17" s="296"/>
      <c r="U17" s="296"/>
      <c r="V17" s="296"/>
      <c r="W17" s="296"/>
      <c r="X17" s="138" t="str">
        <f t="shared" si="2"/>
        <v>Đúng</v>
      </c>
      <c r="Y17" s="138" t="str">
        <f t="shared" si="3"/>
        <v>Đúng</v>
      </c>
      <c r="Z17" s="138" t="str">
        <f t="shared" si="4"/>
        <v>Đúng</v>
      </c>
    </row>
    <row r="18" spans="1:26" s="5" customFormat="1" ht="15" customHeight="1" x14ac:dyDescent="0.15">
      <c r="A18" s="204"/>
      <c r="B18" s="201" t="s">
        <v>415</v>
      </c>
      <c r="C18" s="465">
        <f t="shared" si="6"/>
        <v>0</v>
      </c>
      <c r="D18" s="296"/>
      <c r="E18" s="296"/>
      <c r="F18" s="296"/>
      <c r="G18" s="296"/>
      <c r="H18" s="296"/>
      <c r="I18" s="539"/>
      <c r="J18" s="539"/>
      <c r="K18" s="539"/>
      <c r="L18" s="296"/>
      <c r="M18" s="296"/>
      <c r="N18" s="296"/>
      <c r="O18" s="296"/>
      <c r="P18" s="296"/>
      <c r="Q18" s="296"/>
      <c r="R18" s="296"/>
      <c r="S18" s="296"/>
      <c r="T18" s="296"/>
      <c r="U18" s="296"/>
      <c r="V18" s="296"/>
      <c r="W18" s="296"/>
      <c r="X18" s="138" t="str">
        <f t="shared" si="2"/>
        <v>Đúng</v>
      </c>
      <c r="Y18" s="138" t="str">
        <f t="shared" si="3"/>
        <v>Đúng</v>
      </c>
      <c r="Z18" s="138" t="str">
        <f t="shared" si="4"/>
        <v>Đúng</v>
      </c>
    </row>
    <row r="19" spans="1:26" s="5" customFormat="1" ht="15" customHeight="1" x14ac:dyDescent="0.15">
      <c r="A19" s="204"/>
      <c r="B19" s="201" t="s">
        <v>113</v>
      </c>
      <c r="C19" s="472">
        <f t="shared" si="6"/>
        <v>0</v>
      </c>
      <c r="D19" s="296"/>
      <c r="E19" s="296"/>
      <c r="F19" s="296"/>
      <c r="G19" s="296"/>
      <c r="H19" s="296"/>
      <c r="I19" s="296"/>
      <c r="J19" s="296"/>
      <c r="K19" s="539"/>
      <c r="L19" s="296"/>
      <c r="M19" s="296"/>
      <c r="N19" s="296"/>
      <c r="O19" s="296"/>
      <c r="P19" s="296"/>
      <c r="Q19" s="296"/>
      <c r="R19" s="296"/>
      <c r="S19" s="296"/>
      <c r="T19" s="296"/>
      <c r="U19" s="296"/>
      <c r="V19" s="296"/>
      <c r="W19" s="296"/>
      <c r="X19" s="138" t="str">
        <f t="shared" si="2"/>
        <v>Đúng</v>
      </c>
      <c r="Y19" s="138" t="str">
        <f t="shared" si="3"/>
        <v>Đúng</v>
      </c>
      <c r="Z19" s="138" t="str">
        <f t="shared" si="4"/>
        <v>Đúng</v>
      </c>
    </row>
    <row r="20" spans="1:26" s="5" customFormat="1" ht="15" customHeight="1" x14ac:dyDescent="0.15">
      <c r="A20" s="204"/>
      <c r="B20" s="201" t="s">
        <v>425</v>
      </c>
      <c r="C20" s="472">
        <f t="shared" si="6"/>
        <v>0</v>
      </c>
      <c r="D20" s="296"/>
      <c r="E20" s="296"/>
      <c r="F20" s="296"/>
      <c r="G20" s="296"/>
      <c r="H20" s="296"/>
      <c r="I20" s="296"/>
      <c r="J20" s="296"/>
      <c r="K20" s="296"/>
      <c r="L20" s="296"/>
      <c r="M20" s="296"/>
      <c r="N20" s="296"/>
      <c r="O20" s="296"/>
      <c r="P20" s="296"/>
      <c r="Q20" s="296"/>
      <c r="R20" s="296"/>
      <c r="S20" s="296"/>
      <c r="T20" s="296"/>
      <c r="U20" s="296"/>
      <c r="V20" s="296"/>
      <c r="W20" s="296"/>
      <c r="X20" s="138" t="str">
        <f t="shared" si="2"/>
        <v>Đúng</v>
      </c>
      <c r="Y20" s="138" t="str">
        <f t="shared" si="3"/>
        <v>Đúng</v>
      </c>
      <c r="Z20" s="138" t="str">
        <f t="shared" si="4"/>
        <v>Đúng</v>
      </c>
    </row>
    <row r="21" spans="1:26" s="5" customFormat="1" ht="15" customHeight="1" x14ac:dyDescent="0.15">
      <c r="A21" s="253"/>
      <c r="B21" s="256" t="s">
        <v>112</v>
      </c>
      <c r="C21" s="473">
        <f t="shared" si="6"/>
        <v>0</v>
      </c>
      <c r="D21" s="474"/>
      <c r="E21" s="474"/>
      <c r="F21" s="474"/>
      <c r="G21" s="474"/>
      <c r="H21" s="474"/>
      <c r="I21" s="474"/>
      <c r="J21" s="474"/>
      <c r="K21" s="474"/>
      <c r="L21" s="474"/>
      <c r="M21" s="474"/>
      <c r="N21" s="474"/>
      <c r="O21" s="474"/>
      <c r="P21" s="474"/>
      <c r="Q21" s="474"/>
      <c r="R21" s="474"/>
      <c r="S21" s="474"/>
      <c r="T21" s="474"/>
      <c r="U21" s="474"/>
      <c r="V21" s="474"/>
      <c r="W21" s="474"/>
      <c r="X21" s="138" t="str">
        <f t="shared" si="2"/>
        <v>Đúng</v>
      </c>
      <c r="Y21" s="138" t="str">
        <f t="shared" si="3"/>
        <v>Đúng</v>
      </c>
      <c r="Z21" s="138" t="str">
        <f t="shared" si="4"/>
        <v>Đúng</v>
      </c>
    </row>
    <row r="22" spans="1:26" s="5" customFormat="1" ht="15" customHeight="1" x14ac:dyDescent="0.15">
      <c r="A22" s="208" t="s">
        <v>34</v>
      </c>
      <c r="B22" s="261" t="s">
        <v>35</v>
      </c>
      <c r="C22" s="262">
        <f>SUM(C23:C29)</f>
        <v>0</v>
      </c>
      <c r="D22" s="295">
        <f t="shared" ref="D22:W22" si="7">SUM(D23:D29)</f>
        <v>0</v>
      </c>
      <c r="E22" s="295">
        <f t="shared" si="7"/>
        <v>0</v>
      </c>
      <c r="F22" s="295">
        <f t="shared" si="7"/>
        <v>0</v>
      </c>
      <c r="G22" s="295">
        <f t="shared" si="7"/>
        <v>0</v>
      </c>
      <c r="H22" s="295">
        <f t="shared" si="7"/>
        <v>0</v>
      </c>
      <c r="I22" s="295">
        <f t="shared" si="7"/>
        <v>0</v>
      </c>
      <c r="J22" s="295">
        <f t="shared" si="7"/>
        <v>0</v>
      </c>
      <c r="K22" s="295">
        <f t="shared" si="7"/>
        <v>0</v>
      </c>
      <c r="L22" s="295">
        <f t="shared" si="7"/>
        <v>0</v>
      </c>
      <c r="M22" s="295">
        <f t="shared" si="7"/>
        <v>0</v>
      </c>
      <c r="N22" s="295">
        <f t="shared" ref="N22" si="8">SUM(N23:N29)</f>
        <v>0</v>
      </c>
      <c r="O22" s="295">
        <f t="shared" si="7"/>
        <v>0</v>
      </c>
      <c r="P22" s="295">
        <f t="shared" si="7"/>
        <v>0</v>
      </c>
      <c r="Q22" s="295">
        <f t="shared" si="7"/>
        <v>0</v>
      </c>
      <c r="R22" s="295">
        <f t="shared" si="7"/>
        <v>0</v>
      </c>
      <c r="S22" s="295">
        <f t="shared" si="7"/>
        <v>0</v>
      </c>
      <c r="T22" s="295">
        <f t="shared" si="7"/>
        <v>0</v>
      </c>
      <c r="U22" s="262">
        <f t="shared" si="7"/>
        <v>0</v>
      </c>
      <c r="V22" s="295">
        <f t="shared" si="7"/>
        <v>0</v>
      </c>
      <c r="W22" s="295">
        <f t="shared" si="7"/>
        <v>0</v>
      </c>
      <c r="X22" s="138" t="str">
        <f t="shared" si="2"/>
        <v>Đúng</v>
      </c>
      <c r="Y22" s="138" t="str">
        <f t="shared" si="3"/>
        <v>Đúng</v>
      </c>
      <c r="Z22" s="138" t="str">
        <f t="shared" si="4"/>
        <v>Đúng</v>
      </c>
    </row>
    <row r="23" spans="1:26" s="5" customFormat="1" ht="15" customHeight="1" x14ac:dyDescent="0.15">
      <c r="A23" s="247"/>
      <c r="B23" s="263" t="s">
        <v>36</v>
      </c>
      <c r="C23" s="475">
        <f t="shared" ref="C23:C29" si="9">SUM(D23:L23)</f>
        <v>0</v>
      </c>
      <c r="D23" s="476"/>
      <c r="E23" s="476"/>
      <c r="F23" s="476"/>
      <c r="G23" s="476"/>
      <c r="H23" s="476"/>
      <c r="I23" s="476"/>
      <c r="J23" s="476"/>
      <c r="K23" s="476"/>
      <c r="L23" s="476"/>
      <c r="M23" s="476"/>
      <c r="N23" s="476"/>
      <c r="O23" s="476"/>
      <c r="P23" s="476"/>
      <c r="Q23" s="476"/>
      <c r="R23" s="476"/>
      <c r="S23" s="476"/>
      <c r="T23" s="476"/>
      <c r="U23" s="476"/>
      <c r="V23" s="476"/>
      <c r="W23" s="476"/>
      <c r="X23" s="138" t="str">
        <f t="shared" si="2"/>
        <v>Đúng</v>
      </c>
      <c r="Y23" s="138" t="str">
        <f t="shared" si="3"/>
        <v>Đúng</v>
      </c>
      <c r="Z23" s="138" t="str">
        <f t="shared" si="4"/>
        <v>Đúng</v>
      </c>
    </row>
    <row r="24" spans="1:26" s="5" customFormat="1" ht="15" customHeight="1" x14ac:dyDescent="0.15">
      <c r="A24" s="204"/>
      <c r="B24" s="201" t="s">
        <v>94</v>
      </c>
      <c r="C24" s="477">
        <f t="shared" si="9"/>
        <v>0</v>
      </c>
      <c r="D24" s="296"/>
      <c r="E24" s="296"/>
      <c r="F24" s="296"/>
      <c r="G24" s="296"/>
      <c r="H24" s="296"/>
      <c r="I24" s="296"/>
      <c r="J24" s="296"/>
      <c r="K24" s="296"/>
      <c r="L24" s="296"/>
      <c r="M24" s="296"/>
      <c r="N24" s="296"/>
      <c r="O24" s="296"/>
      <c r="P24" s="296"/>
      <c r="Q24" s="296"/>
      <c r="R24" s="296"/>
      <c r="S24" s="296"/>
      <c r="T24" s="296"/>
      <c r="U24" s="296"/>
      <c r="V24" s="296"/>
      <c r="W24" s="296"/>
      <c r="X24" s="138" t="str">
        <f t="shared" si="2"/>
        <v>Đúng</v>
      </c>
      <c r="Y24" s="138" t="str">
        <f t="shared" si="3"/>
        <v>Đúng</v>
      </c>
      <c r="Z24" s="138" t="str">
        <f t="shared" si="4"/>
        <v>Đúng</v>
      </c>
    </row>
    <row r="25" spans="1:26" s="5" customFormat="1" ht="15" customHeight="1" x14ac:dyDescent="0.15">
      <c r="A25" s="204"/>
      <c r="B25" s="201" t="s">
        <v>37</v>
      </c>
      <c r="C25" s="477">
        <f t="shared" si="9"/>
        <v>0</v>
      </c>
      <c r="D25" s="296"/>
      <c r="E25" s="296"/>
      <c r="F25" s="296"/>
      <c r="G25" s="296"/>
      <c r="H25" s="296"/>
      <c r="I25" s="296"/>
      <c r="J25" s="296"/>
      <c r="K25" s="296"/>
      <c r="L25" s="296"/>
      <c r="M25" s="296"/>
      <c r="N25" s="296"/>
      <c r="O25" s="296"/>
      <c r="P25" s="296"/>
      <c r="Q25" s="296"/>
      <c r="R25" s="296"/>
      <c r="S25" s="296"/>
      <c r="T25" s="296"/>
      <c r="U25" s="296"/>
      <c r="V25" s="296"/>
      <c r="W25" s="296"/>
      <c r="X25" s="138" t="str">
        <f t="shared" si="2"/>
        <v>Đúng</v>
      </c>
      <c r="Y25" s="138" t="str">
        <f t="shared" si="3"/>
        <v>Đúng</v>
      </c>
      <c r="Z25" s="138" t="str">
        <f t="shared" si="4"/>
        <v>Đúng</v>
      </c>
    </row>
    <row r="26" spans="1:26" s="5" customFormat="1" ht="15" customHeight="1" x14ac:dyDescent="0.15">
      <c r="A26" s="204"/>
      <c r="B26" s="201" t="s">
        <v>38</v>
      </c>
      <c r="C26" s="477">
        <f t="shared" si="9"/>
        <v>0</v>
      </c>
      <c r="D26" s="296"/>
      <c r="E26" s="296"/>
      <c r="F26" s="296"/>
      <c r="G26" s="296"/>
      <c r="H26" s="296"/>
      <c r="I26" s="296"/>
      <c r="J26" s="296"/>
      <c r="K26" s="296"/>
      <c r="L26" s="296"/>
      <c r="M26" s="296"/>
      <c r="N26" s="296"/>
      <c r="O26" s="296"/>
      <c r="P26" s="296"/>
      <c r="Q26" s="296"/>
      <c r="R26" s="296"/>
      <c r="S26" s="296"/>
      <c r="T26" s="296"/>
      <c r="U26" s="296"/>
      <c r="V26" s="296"/>
      <c r="W26" s="296"/>
      <c r="X26" s="138" t="str">
        <f t="shared" si="2"/>
        <v>Đúng</v>
      </c>
      <c r="Y26" s="138" t="str">
        <f t="shared" si="3"/>
        <v>Đúng</v>
      </c>
      <c r="Z26" s="138" t="str">
        <f t="shared" si="4"/>
        <v>Đúng</v>
      </c>
    </row>
    <row r="27" spans="1:26" s="5" customFormat="1" ht="15" customHeight="1" x14ac:dyDescent="0.15">
      <c r="A27" s="204"/>
      <c r="B27" s="201" t="s">
        <v>424</v>
      </c>
      <c r="C27" s="477">
        <f t="shared" si="9"/>
        <v>0</v>
      </c>
      <c r="D27" s="296"/>
      <c r="E27" s="296"/>
      <c r="F27" s="296"/>
      <c r="G27" s="296"/>
      <c r="H27" s="296"/>
      <c r="I27" s="296"/>
      <c r="J27" s="296"/>
      <c r="K27" s="296"/>
      <c r="L27" s="296"/>
      <c r="M27" s="296"/>
      <c r="N27" s="296"/>
      <c r="O27" s="296"/>
      <c r="P27" s="296"/>
      <c r="Q27" s="296"/>
      <c r="R27" s="296"/>
      <c r="S27" s="296"/>
      <c r="T27" s="296"/>
      <c r="U27" s="296"/>
      <c r="V27" s="296"/>
      <c r="W27" s="296"/>
      <c r="X27" s="138" t="str">
        <f t="shared" si="2"/>
        <v>Đúng</v>
      </c>
      <c r="Y27" s="138" t="str">
        <f t="shared" si="3"/>
        <v>Đúng</v>
      </c>
      <c r="Z27" s="138" t="str">
        <f t="shared" si="4"/>
        <v>Đúng</v>
      </c>
    </row>
    <row r="28" spans="1:26" s="5" customFormat="1" ht="15" customHeight="1" x14ac:dyDescent="0.15">
      <c r="A28" s="204"/>
      <c r="B28" s="201" t="s">
        <v>39</v>
      </c>
      <c r="C28" s="477">
        <f t="shared" si="9"/>
        <v>0</v>
      </c>
      <c r="D28" s="296"/>
      <c r="E28" s="296"/>
      <c r="F28" s="296"/>
      <c r="G28" s="296"/>
      <c r="H28" s="296"/>
      <c r="I28" s="296"/>
      <c r="J28" s="296"/>
      <c r="K28" s="296"/>
      <c r="L28" s="296"/>
      <c r="M28" s="296"/>
      <c r="N28" s="296"/>
      <c r="O28" s="296"/>
      <c r="P28" s="296"/>
      <c r="Q28" s="296"/>
      <c r="R28" s="296"/>
      <c r="S28" s="296"/>
      <c r="T28" s="296"/>
      <c r="U28" s="296"/>
      <c r="V28" s="296"/>
      <c r="W28" s="296"/>
      <c r="X28" s="138" t="str">
        <f t="shared" si="2"/>
        <v>Đúng</v>
      </c>
      <c r="Y28" s="138" t="str">
        <f t="shared" si="3"/>
        <v>Đúng</v>
      </c>
      <c r="Z28" s="138" t="str">
        <f t="shared" si="4"/>
        <v>Đúng</v>
      </c>
    </row>
    <row r="29" spans="1:26" s="5" customFormat="1" ht="15" customHeight="1" x14ac:dyDescent="0.15">
      <c r="A29" s="253"/>
      <c r="B29" s="265" t="s">
        <v>40</v>
      </c>
      <c r="C29" s="478">
        <f t="shared" si="9"/>
        <v>0</v>
      </c>
      <c r="D29" s="470"/>
      <c r="E29" s="470"/>
      <c r="F29" s="470"/>
      <c r="G29" s="470"/>
      <c r="H29" s="470"/>
      <c r="I29" s="470"/>
      <c r="J29" s="470"/>
      <c r="K29" s="470"/>
      <c r="L29" s="470"/>
      <c r="M29" s="470"/>
      <c r="N29" s="470"/>
      <c r="O29" s="470"/>
      <c r="P29" s="470"/>
      <c r="Q29" s="470"/>
      <c r="R29" s="470"/>
      <c r="S29" s="470"/>
      <c r="T29" s="470"/>
      <c r="U29" s="470"/>
      <c r="V29" s="470"/>
      <c r="W29" s="470"/>
      <c r="X29" s="138" t="str">
        <f t="shared" si="2"/>
        <v>Đúng</v>
      </c>
      <c r="Y29" s="138" t="str">
        <f t="shared" si="3"/>
        <v>Đúng</v>
      </c>
      <c r="Z29" s="138" t="str">
        <f t="shared" si="4"/>
        <v>Đúng</v>
      </c>
    </row>
    <row r="30" spans="1:26" x14ac:dyDescent="0.2">
      <c r="C30" s="9"/>
      <c r="D30" s="8"/>
      <c r="E30" s="8"/>
      <c r="F30" s="8"/>
      <c r="G30" s="8"/>
      <c r="H30" s="8"/>
      <c r="I30" s="8"/>
      <c r="J30" s="8"/>
      <c r="K30" s="8"/>
      <c r="L30" s="8"/>
      <c r="M30" s="8"/>
      <c r="N30" s="8"/>
      <c r="O30" s="8"/>
      <c r="P30" s="8"/>
      <c r="Q30" s="8"/>
      <c r="R30" s="8"/>
      <c r="S30" s="8"/>
      <c r="T30" s="8"/>
      <c r="U30" s="8"/>
      <c r="V30" s="8"/>
      <c r="W30" s="8"/>
      <c r="X30" s="75"/>
      <c r="Z30" s="75"/>
    </row>
    <row r="31" spans="1:26" ht="14.25" customHeight="1" x14ac:dyDescent="0.2">
      <c r="B31" s="114"/>
      <c r="C31" s="138" t="str">
        <f t="shared" ref="C31:W31" si="10">IF(C6=C22, "Đúng", "Sai")</f>
        <v>Đúng</v>
      </c>
      <c r="D31" s="138" t="str">
        <f t="shared" si="10"/>
        <v>Đúng</v>
      </c>
      <c r="E31" s="138" t="str">
        <f t="shared" si="10"/>
        <v>Đúng</v>
      </c>
      <c r="F31" s="138" t="str">
        <f t="shared" si="10"/>
        <v>Đúng</v>
      </c>
      <c r="G31" s="138" t="str">
        <f t="shared" si="10"/>
        <v>Đúng</v>
      </c>
      <c r="H31" s="138" t="str">
        <f t="shared" si="10"/>
        <v>Đúng</v>
      </c>
      <c r="I31" s="138" t="str">
        <f t="shared" si="10"/>
        <v>Đúng</v>
      </c>
      <c r="J31" s="138" t="str">
        <f t="shared" si="10"/>
        <v>Đúng</v>
      </c>
      <c r="K31" s="138" t="str">
        <f t="shared" si="10"/>
        <v>Đúng</v>
      </c>
      <c r="L31" s="138" t="str">
        <f t="shared" si="10"/>
        <v>Đúng</v>
      </c>
      <c r="M31" s="138" t="str">
        <f t="shared" si="10"/>
        <v>Đúng</v>
      </c>
      <c r="N31" s="138" t="str">
        <f t="shared" si="10"/>
        <v>Đúng</v>
      </c>
      <c r="O31" s="138" t="str">
        <f t="shared" si="10"/>
        <v>Đúng</v>
      </c>
      <c r="P31" s="138" t="str">
        <f t="shared" si="10"/>
        <v>Đúng</v>
      </c>
      <c r="Q31" s="138" t="str">
        <f t="shared" si="10"/>
        <v>Đúng</v>
      </c>
      <c r="R31" s="138" t="str">
        <f t="shared" si="10"/>
        <v>Đúng</v>
      </c>
      <c r="S31" s="138" t="str">
        <f t="shared" si="10"/>
        <v>Đúng</v>
      </c>
      <c r="T31" s="138" t="str">
        <f t="shared" si="10"/>
        <v>Đúng</v>
      </c>
      <c r="U31" s="138" t="str">
        <f t="shared" si="10"/>
        <v>Đúng</v>
      </c>
      <c r="V31" s="138" t="str">
        <f t="shared" si="10"/>
        <v>Đúng</v>
      </c>
      <c r="W31" s="138" t="str">
        <f t="shared" si="10"/>
        <v>Đúng</v>
      </c>
      <c r="X31" s="75"/>
      <c r="Z31" s="75"/>
    </row>
    <row r="32" spans="1:26" x14ac:dyDescent="0.2">
      <c r="B32" s="114"/>
      <c r="C32" s="113"/>
      <c r="D32" s="110"/>
      <c r="E32" s="110"/>
      <c r="F32" s="110"/>
      <c r="G32" s="110"/>
      <c r="H32" s="110"/>
      <c r="I32" s="110"/>
      <c r="J32" s="110"/>
      <c r="K32" s="110"/>
      <c r="L32" s="110"/>
      <c r="M32" s="110"/>
      <c r="N32" s="110"/>
      <c r="O32" s="110"/>
      <c r="P32" s="110"/>
      <c r="Q32" s="110"/>
      <c r="R32" s="110"/>
      <c r="S32" s="110"/>
      <c r="T32" s="110"/>
      <c r="U32" s="110"/>
      <c r="V32" s="110"/>
      <c r="W32" s="110"/>
    </row>
    <row r="33" spans="2:23" x14ac:dyDescent="0.2">
      <c r="B33" s="114"/>
      <c r="C33" s="113"/>
      <c r="D33" s="110"/>
      <c r="E33" s="110"/>
      <c r="F33" s="110"/>
      <c r="G33" s="110"/>
      <c r="H33" s="110"/>
      <c r="I33" s="110"/>
      <c r="J33" s="110"/>
      <c r="K33" s="110"/>
      <c r="L33" s="110"/>
      <c r="M33" s="110"/>
      <c r="N33" s="110"/>
      <c r="O33" s="110"/>
      <c r="P33" s="110"/>
      <c r="Q33" s="110"/>
      <c r="R33" s="110"/>
      <c r="S33" s="110"/>
      <c r="T33" s="110"/>
      <c r="U33" s="110"/>
      <c r="V33" s="110"/>
      <c r="W33" s="110"/>
    </row>
    <row r="34" spans="2:23" x14ac:dyDescent="0.2">
      <c r="C34" s="9"/>
      <c r="D34" s="8"/>
      <c r="E34" s="8"/>
      <c r="F34" s="8"/>
      <c r="G34" s="8"/>
      <c r="H34" s="8"/>
      <c r="I34" s="8"/>
      <c r="J34" s="8"/>
      <c r="K34" s="8"/>
      <c r="L34" s="8"/>
      <c r="M34" s="8"/>
      <c r="N34" s="8"/>
      <c r="O34" s="8"/>
      <c r="P34" s="8"/>
      <c r="Q34" s="8"/>
      <c r="R34" s="8"/>
      <c r="S34" s="8"/>
      <c r="T34" s="8"/>
      <c r="U34" s="8"/>
      <c r="V34" s="8"/>
      <c r="W34" s="8"/>
    </row>
  </sheetData>
  <sheetProtection algorithmName="SHA-512" hashValue="AVxUC1ttAQYpHmCbqF1rj1BoJ/EYVaMuHdBREfz4etWAAblvurd55ph7LyoJpKZ9U9V2A22C2MWaJ1jvxikSrg==" saltValue="vl8psE+qRRhGwA7EYhgzxg==" spinCount="100000" sheet="1" formatCells="0" formatColumns="0" formatRows="0"/>
  <mergeCells count="10">
    <mergeCell ref="A1:U1"/>
    <mergeCell ref="A2:U2"/>
    <mergeCell ref="U3:W3"/>
    <mergeCell ref="M3:T3"/>
    <mergeCell ref="A3:A4"/>
    <mergeCell ref="B3:B4"/>
    <mergeCell ref="C3:C4"/>
    <mergeCell ref="D3:L3"/>
    <mergeCell ref="V1:W1"/>
    <mergeCell ref="V2:W2"/>
  </mergeCells>
  <conditionalFormatting sqref="X1:X1048576">
    <cfRule type="cellIs" dxfId="49" priority="3" operator="equal">
      <formula>"Đúng"</formula>
    </cfRule>
  </conditionalFormatting>
  <conditionalFormatting sqref="Z1:Z1048576 Y6:Y29 A31:W31 Y31:XFD31">
    <cfRule type="cellIs" dxfId="48" priority="6" operator="equal">
      <formula>"Đúng"</formula>
    </cfRule>
  </conditionalFormatting>
  <pageMargins left="0.70866141732283472" right="0.19685039370078741" top="0.23622047244094491" bottom="0.23622047244094491" header="0" footer="0"/>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tabColor rgb="FFC00000"/>
    <pageSetUpPr fitToPage="1"/>
  </sheetPr>
  <dimension ref="A1:AA27"/>
  <sheetViews>
    <sheetView zoomScale="115" zoomScaleNormal="115" zoomScalePageLayoutView="115" workbookViewId="0">
      <selection activeCell="X16" sqref="X16"/>
    </sheetView>
  </sheetViews>
  <sheetFormatPr baseColWidth="10" defaultColWidth="8.83203125" defaultRowHeight="16" x14ac:dyDescent="0.2"/>
  <cols>
    <col min="1" max="1" width="4.1640625" style="40" customWidth="1"/>
    <col min="2" max="2" width="33.6640625" style="55" customWidth="1"/>
    <col min="3" max="3" width="5.5" style="50" customWidth="1"/>
    <col min="4" max="11" width="5.5" style="40" customWidth="1"/>
    <col min="12" max="12" width="9.83203125" style="40" customWidth="1"/>
    <col min="13" max="13" width="5.5" style="40" customWidth="1"/>
    <col min="14" max="14" width="9.83203125" style="40" customWidth="1"/>
    <col min="15" max="15" width="7.83203125" style="40" customWidth="1"/>
    <col min="16" max="18" width="6.5" style="40" customWidth="1"/>
    <col min="19" max="20" width="4.5" style="40" customWidth="1"/>
    <col min="21" max="21" width="4.1640625" style="40" customWidth="1"/>
    <col min="22" max="22" width="4.6640625" style="40" customWidth="1"/>
    <col min="23" max="24" width="5.5" style="40" customWidth="1"/>
    <col min="25" max="25" width="7" style="40" customWidth="1"/>
    <col min="26" max="26" width="6.5" style="40" customWidth="1"/>
    <col min="27" max="27" width="7.5" style="419" customWidth="1"/>
    <col min="28" max="259" width="8.83203125" style="40"/>
    <col min="260" max="260" width="4.1640625" style="40" customWidth="1"/>
    <col min="261" max="261" width="33.6640625" style="40" customWidth="1"/>
    <col min="262" max="272" width="5.5" style="40" customWidth="1"/>
    <col min="273" max="273" width="6.1640625" style="40" customWidth="1"/>
    <col min="274" max="274" width="5.5" style="40" customWidth="1"/>
    <col min="275" max="275" width="6.33203125" style="40" customWidth="1"/>
    <col min="276" max="276" width="4.5" style="40" customWidth="1"/>
    <col min="277" max="277" width="4.1640625" style="40" customWidth="1"/>
    <col min="278" max="280" width="5.5" style="40" customWidth="1"/>
    <col min="281" max="515" width="8.83203125" style="40"/>
    <col min="516" max="516" width="4.1640625" style="40" customWidth="1"/>
    <col min="517" max="517" width="33.6640625" style="40" customWidth="1"/>
    <col min="518" max="528" width="5.5" style="40" customWidth="1"/>
    <col min="529" max="529" width="6.1640625" style="40" customWidth="1"/>
    <col min="530" max="530" width="5.5" style="40" customWidth="1"/>
    <col min="531" max="531" width="6.33203125" style="40" customWidth="1"/>
    <col min="532" max="532" width="4.5" style="40" customWidth="1"/>
    <col min="533" max="533" width="4.1640625" style="40" customWidth="1"/>
    <col min="534" max="536" width="5.5" style="40" customWidth="1"/>
    <col min="537" max="771" width="8.83203125" style="40"/>
    <col min="772" max="772" width="4.1640625" style="40" customWidth="1"/>
    <col min="773" max="773" width="33.6640625" style="40" customWidth="1"/>
    <col min="774" max="784" width="5.5" style="40" customWidth="1"/>
    <col min="785" max="785" width="6.1640625" style="40" customWidth="1"/>
    <col min="786" max="786" width="5.5" style="40" customWidth="1"/>
    <col min="787" max="787" width="6.33203125" style="40" customWidth="1"/>
    <col min="788" max="788" width="4.5" style="40" customWidth="1"/>
    <col min="789" max="789" width="4.1640625" style="40" customWidth="1"/>
    <col min="790" max="792" width="5.5" style="40" customWidth="1"/>
    <col min="793" max="1027" width="8.83203125" style="40"/>
    <col min="1028" max="1028" width="4.1640625" style="40" customWidth="1"/>
    <col min="1029" max="1029" width="33.6640625" style="40" customWidth="1"/>
    <col min="1030" max="1040" width="5.5" style="40" customWidth="1"/>
    <col min="1041" max="1041" width="6.1640625" style="40" customWidth="1"/>
    <col min="1042" max="1042" width="5.5" style="40" customWidth="1"/>
    <col min="1043" max="1043" width="6.33203125" style="40" customWidth="1"/>
    <col min="1044" max="1044" width="4.5" style="40" customWidth="1"/>
    <col min="1045" max="1045" width="4.1640625" style="40" customWidth="1"/>
    <col min="1046" max="1048" width="5.5" style="40" customWidth="1"/>
    <col min="1049" max="1283" width="8.83203125" style="40"/>
    <col min="1284" max="1284" width="4.1640625" style="40" customWidth="1"/>
    <col min="1285" max="1285" width="33.6640625" style="40" customWidth="1"/>
    <col min="1286" max="1296" width="5.5" style="40" customWidth="1"/>
    <col min="1297" max="1297" width="6.1640625" style="40" customWidth="1"/>
    <col min="1298" max="1298" width="5.5" style="40" customWidth="1"/>
    <col min="1299" max="1299" width="6.33203125" style="40" customWidth="1"/>
    <col min="1300" max="1300" width="4.5" style="40" customWidth="1"/>
    <col min="1301" max="1301" width="4.1640625" style="40" customWidth="1"/>
    <col min="1302" max="1304" width="5.5" style="40" customWidth="1"/>
    <col min="1305" max="1539" width="8.83203125" style="40"/>
    <col min="1540" max="1540" width="4.1640625" style="40" customWidth="1"/>
    <col min="1541" max="1541" width="33.6640625" style="40" customWidth="1"/>
    <col min="1542" max="1552" width="5.5" style="40" customWidth="1"/>
    <col min="1553" max="1553" width="6.1640625" style="40" customWidth="1"/>
    <col min="1554" max="1554" width="5.5" style="40" customWidth="1"/>
    <col min="1555" max="1555" width="6.33203125" style="40" customWidth="1"/>
    <col min="1556" max="1556" width="4.5" style="40" customWidth="1"/>
    <col min="1557" max="1557" width="4.1640625" style="40" customWidth="1"/>
    <col min="1558" max="1560" width="5.5" style="40" customWidth="1"/>
    <col min="1561" max="1795" width="8.83203125" style="40"/>
    <col min="1796" max="1796" width="4.1640625" style="40" customWidth="1"/>
    <col min="1797" max="1797" width="33.6640625" style="40" customWidth="1"/>
    <col min="1798" max="1808" width="5.5" style="40" customWidth="1"/>
    <col min="1809" max="1809" width="6.1640625" style="40" customWidth="1"/>
    <col min="1810" max="1810" width="5.5" style="40" customWidth="1"/>
    <col min="1811" max="1811" width="6.33203125" style="40" customWidth="1"/>
    <col min="1812" max="1812" width="4.5" style="40" customWidth="1"/>
    <col min="1813" max="1813" width="4.1640625" style="40" customWidth="1"/>
    <col min="1814" max="1816" width="5.5" style="40" customWidth="1"/>
    <col min="1817" max="2051" width="8.83203125" style="40"/>
    <col min="2052" max="2052" width="4.1640625" style="40" customWidth="1"/>
    <col min="2053" max="2053" width="33.6640625" style="40" customWidth="1"/>
    <col min="2054" max="2064" width="5.5" style="40" customWidth="1"/>
    <col min="2065" max="2065" width="6.1640625" style="40" customWidth="1"/>
    <col min="2066" max="2066" width="5.5" style="40" customWidth="1"/>
    <col min="2067" max="2067" width="6.33203125" style="40" customWidth="1"/>
    <col min="2068" max="2068" width="4.5" style="40" customWidth="1"/>
    <col min="2069" max="2069" width="4.1640625" style="40" customWidth="1"/>
    <col min="2070" max="2072" width="5.5" style="40" customWidth="1"/>
    <col min="2073" max="2307" width="8.83203125" style="40"/>
    <col min="2308" max="2308" width="4.1640625" style="40" customWidth="1"/>
    <col min="2309" max="2309" width="33.6640625" style="40" customWidth="1"/>
    <col min="2310" max="2320" width="5.5" style="40" customWidth="1"/>
    <col min="2321" max="2321" width="6.1640625" style="40" customWidth="1"/>
    <col min="2322" max="2322" width="5.5" style="40" customWidth="1"/>
    <col min="2323" max="2323" width="6.33203125" style="40" customWidth="1"/>
    <col min="2324" max="2324" width="4.5" style="40" customWidth="1"/>
    <col min="2325" max="2325" width="4.1640625" style="40" customWidth="1"/>
    <col min="2326" max="2328" width="5.5" style="40" customWidth="1"/>
    <col min="2329" max="2563" width="8.83203125" style="40"/>
    <col min="2564" max="2564" width="4.1640625" style="40" customWidth="1"/>
    <col min="2565" max="2565" width="33.6640625" style="40" customWidth="1"/>
    <col min="2566" max="2576" width="5.5" style="40" customWidth="1"/>
    <col min="2577" max="2577" width="6.1640625" style="40" customWidth="1"/>
    <col min="2578" max="2578" width="5.5" style="40" customWidth="1"/>
    <col min="2579" max="2579" width="6.33203125" style="40" customWidth="1"/>
    <col min="2580" max="2580" width="4.5" style="40" customWidth="1"/>
    <col min="2581" max="2581" width="4.1640625" style="40" customWidth="1"/>
    <col min="2582" max="2584" width="5.5" style="40" customWidth="1"/>
    <col min="2585" max="2819" width="8.83203125" style="40"/>
    <col min="2820" max="2820" width="4.1640625" style="40" customWidth="1"/>
    <col min="2821" max="2821" width="33.6640625" style="40" customWidth="1"/>
    <col min="2822" max="2832" width="5.5" style="40" customWidth="1"/>
    <col min="2833" max="2833" width="6.1640625" style="40" customWidth="1"/>
    <col min="2834" max="2834" width="5.5" style="40" customWidth="1"/>
    <col min="2835" max="2835" width="6.33203125" style="40" customWidth="1"/>
    <col min="2836" max="2836" width="4.5" style="40" customWidth="1"/>
    <col min="2837" max="2837" width="4.1640625" style="40" customWidth="1"/>
    <col min="2838" max="2840" width="5.5" style="40" customWidth="1"/>
    <col min="2841" max="3075" width="8.83203125" style="40"/>
    <col min="3076" max="3076" width="4.1640625" style="40" customWidth="1"/>
    <col min="3077" max="3077" width="33.6640625" style="40" customWidth="1"/>
    <col min="3078" max="3088" width="5.5" style="40" customWidth="1"/>
    <col min="3089" max="3089" width="6.1640625" style="40" customWidth="1"/>
    <col min="3090" max="3090" width="5.5" style="40" customWidth="1"/>
    <col min="3091" max="3091" width="6.33203125" style="40" customWidth="1"/>
    <col min="3092" max="3092" width="4.5" style="40" customWidth="1"/>
    <col min="3093" max="3093" width="4.1640625" style="40" customWidth="1"/>
    <col min="3094" max="3096" width="5.5" style="40" customWidth="1"/>
    <col min="3097" max="3331" width="8.83203125" style="40"/>
    <col min="3332" max="3332" width="4.1640625" style="40" customWidth="1"/>
    <col min="3333" max="3333" width="33.6640625" style="40" customWidth="1"/>
    <col min="3334" max="3344" width="5.5" style="40" customWidth="1"/>
    <col min="3345" max="3345" width="6.1640625" style="40" customWidth="1"/>
    <col min="3346" max="3346" width="5.5" style="40" customWidth="1"/>
    <col min="3347" max="3347" width="6.33203125" style="40" customWidth="1"/>
    <col min="3348" max="3348" width="4.5" style="40" customWidth="1"/>
    <col min="3349" max="3349" width="4.1640625" style="40" customWidth="1"/>
    <col min="3350" max="3352" width="5.5" style="40" customWidth="1"/>
    <col min="3353" max="3587" width="8.83203125" style="40"/>
    <col min="3588" max="3588" width="4.1640625" style="40" customWidth="1"/>
    <col min="3589" max="3589" width="33.6640625" style="40" customWidth="1"/>
    <col min="3590" max="3600" width="5.5" style="40" customWidth="1"/>
    <col min="3601" max="3601" width="6.1640625" style="40" customWidth="1"/>
    <col min="3602" max="3602" width="5.5" style="40" customWidth="1"/>
    <col min="3603" max="3603" width="6.33203125" style="40" customWidth="1"/>
    <col min="3604" max="3604" width="4.5" style="40" customWidth="1"/>
    <col min="3605" max="3605" width="4.1640625" style="40" customWidth="1"/>
    <col min="3606" max="3608" width="5.5" style="40" customWidth="1"/>
    <col min="3609" max="3843" width="8.83203125" style="40"/>
    <col min="3844" max="3844" width="4.1640625" style="40" customWidth="1"/>
    <col min="3845" max="3845" width="33.6640625" style="40" customWidth="1"/>
    <col min="3846" max="3856" width="5.5" style="40" customWidth="1"/>
    <col min="3857" max="3857" width="6.1640625" style="40" customWidth="1"/>
    <col min="3858" max="3858" width="5.5" style="40" customWidth="1"/>
    <col min="3859" max="3859" width="6.33203125" style="40" customWidth="1"/>
    <col min="3860" max="3860" width="4.5" style="40" customWidth="1"/>
    <col min="3861" max="3861" width="4.1640625" style="40" customWidth="1"/>
    <col min="3862" max="3864" width="5.5" style="40" customWidth="1"/>
    <col min="3865" max="4099" width="8.83203125" style="40"/>
    <col min="4100" max="4100" width="4.1640625" style="40" customWidth="1"/>
    <col min="4101" max="4101" width="33.6640625" style="40" customWidth="1"/>
    <col min="4102" max="4112" width="5.5" style="40" customWidth="1"/>
    <col min="4113" max="4113" width="6.1640625" style="40" customWidth="1"/>
    <col min="4114" max="4114" width="5.5" style="40" customWidth="1"/>
    <col min="4115" max="4115" width="6.33203125" style="40" customWidth="1"/>
    <col min="4116" max="4116" width="4.5" style="40" customWidth="1"/>
    <col min="4117" max="4117" width="4.1640625" style="40" customWidth="1"/>
    <col min="4118" max="4120" width="5.5" style="40" customWidth="1"/>
    <col min="4121" max="4355" width="8.83203125" style="40"/>
    <col min="4356" max="4356" width="4.1640625" style="40" customWidth="1"/>
    <col min="4357" max="4357" width="33.6640625" style="40" customWidth="1"/>
    <col min="4358" max="4368" width="5.5" style="40" customWidth="1"/>
    <col min="4369" max="4369" width="6.1640625" style="40" customWidth="1"/>
    <col min="4370" max="4370" width="5.5" style="40" customWidth="1"/>
    <col min="4371" max="4371" width="6.33203125" style="40" customWidth="1"/>
    <col min="4372" max="4372" width="4.5" style="40" customWidth="1"/>
    <col min="4373" max="4373" width="4.1640625" style="40" customWidth="1"/>
    <col min="4374" max="4376" width="5.5" style="40" customWidth="1"/>
    <col min="4377" max="4611" width="8.83203125" style="40"/>
    <col min="4612" max="4612" width="4.1640625" style="40" customWidth="1"/>
    <col min="4613" max="4613" width="33.6640625" style="40" customWidth="1"/>
    <col min="4614" max="4624" width="5.5" style="40" customWidth="1"/>
    <col min="4625" max="4625" width="6.1640625" style="40" customWidth="1"/>
    <col min="4626" max="4626" width="5.5" style="40" customWidth="1"/>
    <col min="4627" max="4627" width="6.33203125" style="40" customWidth="1"/>
    <col min="4628" max="4628" width="4.5" style="40" customWidth="1"/>
    <col min="4629" max="4629" width="4.1640625" style="40" customWidth="1"/>
    <col min="4630" max="4632" width="5.5" style="40" customWidth="1"/>
    <col min="4633" max="4867" width="8.83203125" style="40"/>
    <col min="4868" max="4868" width="4.1640625" style="40" customWidth="1"/>
    <col min="4869" max="4869" width="33.6640625" style="40" customWidth="1"/>
    <col min="4870" max="4880" width="5.5" style="40" customWidth="1"/>
    <col min="4881" max="4881" width="6.1640625" style="40" customWidth="1"/>
    <col min="4882" max="4882" width="5.5" style="40" customWidth="1"/>
    <col min="4883" max="4883" width="6.33203125" style="40" customWidth="1"/>
    <col min="4884" max="4884" width="4.5" style="40" customWidth="1"/>
    <col min="4885" max="4885" width="4.1640625" style="40" customWidth="1"/>
    <col min="4886" max="4888" width="5.5" style="40" customWidth="1"/>
    <col min="4889" max="5123" width="8.83203125" style="40"/>
    <col min="5124" max="5124" width="4.1640625" style="40" customWidth="1"/>
    <col min="5125" max="5125" width="33.6640625" style="40" customWidth="1"/>
    <col min="5126" max="5136" width="5.5" style="40" customWidth="1"/>
    <col min="5137" max="5137" width="6.1640625" style="40" customWidth="1"/>
    <col min="5138" max="5138" width="5.5" style="40" customWidth="1"/>
    <col min="5139" max="5139" width="6.33203125" style="40" customWidth="1"/>
    <col min="5140" max="5140" width="4.5" style="40" customWidth="1"/>
    <col min="5141" max="5141" width="4.1640625" style="40" customWidth="1"/>
    <col min="5142" max="5144" width="5.5" style="40" customWidth="1"/>
    <col min="5145" max="5379" width="8.83203125" style="40"/>
    <col min="5380" max="5380" width="4.1640625" style="40" customWidth="1"/>
    <col min="5381" max="5381" width="33.6640625" style="40" customWidth="1"/>
    <col min="5382" max="5392" width="5.5" style="40" customWidth="1"/>
    <col min="5393" max="5393" width="6.1640625" style="40" customWidth="1"/>
    <col min="5394" max="5394" width="5.5" style="40" customWidth="1"/>
    <col min="5395" max="5395" width="6.33203125" style="40" customWidth="1"/>
    <col min="5396" max="5396" width="4.5" style="40" customWidth="1"/>
    <col min="5397" max="5397" width="4.1640625" style="40" customWidth="1"/>
    <col min="5398" max="5400" width="5.5" style="40" customWidth="1"/>
    <col min="5401" max="5635" width="8.83203125" style="40"/>
    <col min="5636" max="5636" width="4.1640625" style="40" customWidth="1"/>
    <col min="5637" max="5637" width="33.6640625" style="40" customWidth="1"/>
    <col min="5638" max="5648" width="5.5" style="40" customWidth="1"/>
    <col min="5649" max="5649" width="6.1640625" style="40" customWidth="1"/>
    <col min="5650" max="5650" width="5.5" style="40" customWidth="1"/>
    <col min="5651" max="5651" width="6.33203125" style="40" customWidth="1"/>
    <col min="5652" max="5652" width="4.5" style="40" customWidth="1"/>
    <col min="5653" max="5653" width="4.1640625" style="40" customWidth="1"/>
    <col min="5654" max="5656" width="5.5" style="40" customWidth="1"/>
    <col min="5657" max="5891" width="8.83203125" style="40"/>
    <col min="5892" max="5892" width="4.1640625" style="40" customWidth="1"/>
    <col min="5893" max="5893" width="33.6640625" style="40" customWidth="1"/>
    <col min="5894" max="5904" width="5.5" style="40" customWidth="1"/>
    <col min="5905" max="5905" width="6.1640625" style="40" customWidth="1"/>
    <col min="5906" max="5906" width="5.5" style="40" customWidth="1"/>
    <col min="5907" max="5907" width="6.33203125" style="40" customWidth="1"/>
    <col min="5908" max="5908" width="4.5" style="40" customWidth="1"/>
    <col min="5909" max="5909" width="4.1640625" style="40" customWidth="1"/>
    <col min="5910" max="5912" width="5.5" style="40" customWidth="1"/>
    <col min="5913" max="6147" width="8.83203125" style="40"/>
    <col min="6148" max="6148" width="4.1640625" style="40" customWidth="1"/>
    <col min="6149" max="6149" width="33.6640625" style="40" customWidth="1"/>
    <col min="6150" max="6160" width="5.5" style="40" customWidth="1"/>
    <col min="6161" max="6161" width="6.1640625" style="40" customWidth="1"/>
    <col min="6162" max="6162" width="5.5" style="40" customWidth="1"/>
    <col min="6163" max="6163" width="6.33203125" style="40" customWidth="1"/>
    <col min="6164" max="6164" width="4.5" style="40" customWidth="1"/>
    <col min="6165" max="6165" width="4.1640625" style="40" customWidth="1"/>
    <col min="6166" max="6168" width="5.5" style="40" customWidth="1"/>
    <col min="6169" max="6403" width="8.83203125" style="40"/>
    <col min="6404" max="6404" width="4.1640625" style="40" customWidth="1"/>
    <col min="6405" max="6405" width="33.6640625" style="40" customWidth="1"/>
    <col min="6406" max="6416" width="5.5" style="40" customWidth="1"/>
    <col min="6417" max="6417" width="6.1640625" style="40" customWidth="1"/>
    <col min="6418" max="6418" width="5.5" style="40" customWidth="1"/>
    <col min="6419" max="6419" width="6.33203125" style="40" customWidth="1"/>
    <col min="6420" max="6420" width="4.5" style="40" customWidth="1"/>
    <col min="6421" max="6421" width="4.1640625" style="40" customWidth="1"/>
    <col min="6422" max="6424" width="5.5" style="40" customWidth="1"/>
    <col min="6425" max="6659" width="8.83203125" style="40"/>
    <col min="6660" max="6660" width="4.1640625" style="40" customWidth="1"/>
    <col min="6661" max="6661" width="33.6640625" style="40" customWidth="1"/>
    <col min="6662" max="6672" width="5.5" style="40" customWidth="1"/>
    <col min="6673" max="6673" width="6.1640625" style="40" customWidth="1"/>
    <col min="6674" max="6674" width="5.5" style="40" customWidth="1"/>
    <col min="6675" max="6675" width="6.33203125" style="40" customWidth="1"/>
    <col min="6676" max="6676" width="4.5" style="40" customWidth="1"/>
    <col min="6677" max="6677" width="4.1640625" style="40" customWidth="1"/>
    <col min="6678" max="6680" width="5.5" style="40" customWidth="1"/>
    <col min="6681" max="6915" width="8.83203125" style="40"/>
    <col min="6916" max="6916" width="4.1640625" style="40" customWidth="1"/>
    <col min="6917" max="6917" width="33.6640625" style="40" customWidth="1"/>
    <col min="6918" max="6928" width="5.5" style="40" customWidth="1"/>
    <col min="6929" max="6929" width="6.1640625" style="40" customWidth="1"/>
    <col min="6930" max="6930" width="5.5" style="40" customWidth="1"/>
    <col min="6931" max="6931" width="6.33203125" style="40" customWidth="1"/>
    <col min="6932" max="6932" width="4.5" style="40" customWidth="1"/>
    <col min="6933" max="6933" width="4.1640625" style="40" customWidth="1"/>
    <col min="6934" max="6936" width="5.5" style="40" customWidth="1"/>
    <col min="6937" max="7171" width="8.83203125" style="40"/>
    <col min="7172" max="7172" width="4.1640625" style="40" customWidth="1"/>
    <col min="7173" max="7173" width="33.6640625" style="40" customWidth="1"/>
    <col min="7174" max="7184" width="5.5" style="40" customWidth="1"/>
    <col min="7185" max="7185" width="6.1640625" style="40" customWidth="1"/>
    <col min="7186" max="7186" width="5.5" style="40" customWidth="1"/>
    <col min="7187" max="7187" width="6.33203125" style="40" customWidth="1"/>
    <col min="7188" max="7188" width="4.5" style="40" customWidth="1"/>
    <col min="7189" max="7189" width="4.1640625" style="40" customWidth="1"/>
    <col min="7190" max="7192" width="5.5" style="40" customWidth="1"/>
    <col min="7193" max="7427" width="8.83203125" style="40"/>
    <col min="7428" max="7428" width="4.1640625" style="40" customWidth="1"/>
    <col min="7429" max="7429" width="33.6640625" style="40" customWidth="1"/>
    <col min="7430" max="7440" width="5.5" style="40" customWidth="1"/>
    <col min="7441" max="7441" width="6.1640625" style="40" customWidth="1"/>
    <col min="7442" max="7442" width="5.5" style="40" customWidth="1"/>
    <col min="7443" max="7443" width="6.33203125" style="40" customWidth="1"/>
    <col min="7444" max="7444" width="4.5" style="40" customWidth="1"/>
    <col min="7445" max="7445" width="4.1640625" style="40" customWidth="1"/>
    <col min="7446" max="7448" width="5.5" style="40" customWidth="1"/>
    <col min="7449" max="7683" width="8.83203125" style="40"/>
    <col min="7684" max="7684" width="4.1640625" style="40" customWidth="1"/>
    <col min="7685" max="7685" width="33.6640625" style="40" customWidth="1"/>
    <col min="7686" max="7696" width="5.5" style="40" customWidth="1"/>
    <col min="7697" max="7697" width="6.1640625" style="40" customWidth="1"/>
    <col min="7698" max="7698" width="5.5" style="40" customWidth="1"/>
    <col min="7699" max="7699" width="6.33203125" style="40" customWidth="1"/>
    <col min="7700" max="7700" width="4.5" style="40" customWidth="1"/>
    <col min="7701" max="7701" width="4.1640625" style="40" customWidth="1"/>
    <col min="7702" max="7704" width="5.5" style="40" customWidth="1"/>
    <col min="7705" max="7939" width="8.83203125" style="40"/>
    <col min="7940" max="7940" width="4.1640625" style="40" customWidth="1"/>
    <col min="7941" max="7941" width="33.6640625" style="40" customWidth="1"/>
    <col min="7942" max="7952" width="5.5" style="40" customWidth="1"/>
    <col min="7953" max="7953" width="6.1640625" style="40" customWidth="1"/>
    <col min="7954" max="7954" width="5.5" style="40" customWidth="1"/>
    <col min="7955" max="7955" width="6.33203125" style="40" customWidth="1"/>
    <col min="7956" max="7956" width="4.5" style="40" customWidth="1"/>
    <col min="7957" max="7957" width="4.1640625" style="40" customWidth="1"/>
    <col min="7958" max="7960" width="5.5" style="40" customWidth="1"/>
    <col min="7961" max="8195" width="8.83203125" style="40"/>
    <col min="8196" max="8196" width="4.1640625" style="40" customWidth="1"/>
    <col min="8197" max="8197" width="33.6640625" style="40" customWidth="1"/>
    <col min="8198" max="8208" width="5.5" style="40" customWidth="1"/>
    <col min="8209" max="8209" width="6.1640625" style="40" customWidth="1"/>
    <col min="8210" max="8210" width="5.5" style="40" customWidth="1"/>
    <col min="8211" max="8211" width="6.33203125" style="40" customWidth="1"/>
    <col min="8212" max="8212" width="4.5" style="40" customWidth="1"/>
    <col min="8213" max="8213" width="4.1640625" style="40" customWidth="1"/>
    <col min="8214" max="8216" width="5.5" style="40" customWidth="1"/>
    <col min="8217" max="8451" width="8.83203125" style="40"/>
    <col min="8452" max="8452" width="4.1640625" style="40" customWidth="1"/>
    <col min="8453" max="8453" width="33.6640625" style="40" customWidth="1"/>
    <col min="8454" max="8464" width="5.5" style="40" customWidth="1"/>
    <col min="8465" max="8465" width="6.1640625" style="40" customWidth="1"/>
    <col min="8466" max="8466" width="5.5" style="40" customWidth="1"/>
    <col min="8467" max="8467" width="6.33203125" style="40" customWidth="1"/>
    <col min="8468" max="8468" width="4.5" style="40" customWidth="1"/>
    <col min="8469" max="8469" width="4.1640625" style="40" customWidth="1"/>
    <col min="8470" max="8472" width="5.5" style="40" customWidth="1"/>
    <col min="8473" max="8707" width="8.83203125" style="40"/>
    <col min="8708" max="8708" width="4.1640625" style="40" customWidth="1"/>
    <col min="8709" max="8709" width="33.6640625" style="40" customWidth="1"/>
    <col min="8710" max="8720" width="5.5" style="40" customWidth="1"/>
    <col min="8721" max="8721" width="6.1640625" style="40" customWidth="1"/>
    <col min="8722" max="8722" width="5.5" style="40" customWidth="1"/>
    <col min="8723" max="8723" width="6.33203125" style="40" customWidth="1"/>
    <col min="8724" max="8724" width="4.5" style="40" customWidth="1"/>
    <col min="8725" max="8725" width="4.1640625" style="40" customWidth="1"/>
    <col min="8726" max="8728" width="5.5" style="40" customWidth="1"/>
    <col min="8729" max="8963" width="8.83203125" style="40"/>
    <col min="8964" max="8964" width="4.1640625" style="40" customWidth="1"/>
    <col min="8965" max="8965" width="33.6640625" style="40" customWidth="1"/>
    <col min="8966" max="8976" width="5.5" style="40" customWidth="1"/>
    <col min="8977" max="8977" width="6.1640625" style="40" customWidth="1"/>
    <col min="8978" max="8978" width="5.5" style="40" customWidth="1"/>
    <col min="8979" max="8979" width="6.33203125" style="40" customWidth="1"/>
    <col min="8980" max="8980" width="4.5" style="40" customWidth="1"/>
    <col min="8981" max="8981" width="4.1640625" style="40" customWidth="1"/>
    <col min="8982" max="8984" width="5.5" style="40" customWidth="1"/>
    <col min="8985" max="9219" width="8.83203125" style="40"/>
    <col min="9220" max="9220" width="4.1640625" style="40" customWidth="1"/>
    <col min="9221" max="9221" width="33.6640625" style="40" customWidth="1"/>
    <col min="9222" max="9232" width="5.5" style="40" customWidth="1"/>
    <col min="9233" max="9233" width="6.1640625" style="40" customWidth="1"/>
    <col min="9234" max="9234" width="5.5" style="40" customWidth="1"/>
    <col min="9235" max="9235" width="6.33203125" style="40" customWidth="1"/>
    <col min="9236" max="9236" width="4.5" style="40" customWidth="1"/>
    <col min="9237" max="9237" width="4.1640625" style="40" customWidth="1"/>
    <col min="9238" max="9240" width="5.5" style="40" customWidth="1"/>
    <col min="9241" max="9475" width="8.83203125" style="40"/>
    <col min="9476" max="9476" width="4.1640625" style="40" customWidth="1"/>
    <col min="9477" max="9477" width="33.6640625" style="40" customWidth="1"/>
    <col min="9478" max="9488" width="5.5" style="40" customWidth="1"/>
    <col min="9489" max="9489" width="6.1640625" style="40" customWidth="1"/>
    <col min="9490" max="9490" width="5.5" style="40" customWidth="1"/>
    <col min="9491" max="9491" width="6.33203125" style="40" customWidth="1"/>
    <col min="9492" max="9492" width="4.5" style="40" customWidth="1"/>
    <col min="9493" max="9493" width="4.1640625" style="40" customWidth="1"/>
    <col min="9494" max="9496" width="5.5" style="40" customWidth="1"/>
    <col min="9497" max="9731" width="8.83203125" style="40"/>
    <col min="9732" max="9732" width="4.1640625" style="40" customWidth="1"/>
    <col min="9733" max="9733" width="33.6640625" style="40" customWidth="1"/>
    <col min="9734" max="9744" width="5.5" style="40" customWidth="1"/>
    <col min="9745" max="9745" width="6.1640625" style="40" customWidth="1"/>
    <col min="9746" max="9746" width="5.5" style="40" customWidth="1"/>
    <col min="9747" max="9747" width="6.33203125" style="40" customWidth="1"/>
    <col min="9748" max="9748" width="4.5" style="40" customWidth="1"/>
    <col min="9749" max="9749" width="4.1640625" style="40" customWidth="1"/>
    <col min="9750" max="9752" width="5.5" style="40" customWidth="1"/>
    <col min="9753" max="9987" width="8.83203125" style="40"/>
    <col min="9988" max="9988" width="4.1640625" style="40" customWidth="1"/>
    <col min="9989" max="9989" width="33.6640625" style="40" customWidth="1"/>
    <col min="9990" max="10000" width="5.5" style="40" customWidth="1"/>
    <col min="10001" max="10001" width="6.1640625" style="40" customWidth="1"/>
    <col min="10002" max="10002" width="5.5" style="40" customWidth="1"/>
    <col min="10003" max="10003" width="6.33203125" style="40" customWidth="1"/>
    <col min="10004" max="10004" width="4.5" style="40" customWidth="1"/>
    <col min="10005" max="10005" width="4.1640625" style="40" customWidth="1"/>
    <col min="10006" max="10008" width="5.5" style="40" customWidth="1"/>
    <col min="10009" max="10243" width="8.83203125" style="40"/>
    <col min="10244" max="10244" width="4.1640625" style="40" customWidth="1"/>
    <col min="10245" max="10245" width="33.6640625" style="40" customWidth="1"/>
    <col min="10246" max="10256" width="5.5" style="40" customWidth="1"/>
    <col min="10257" max="10257" width="6.1640625" style="40" customWidth="1"/>
    <col min="10258" max="10258" width="5.5" style="40" customWidth="1"/>
    <col min="10259" max="10259" width="6.33203125" style="40" customWidth="1"/>
    <col min="10260" max="10260" width="4.5" style="40" customWidth="1"/>
    <col min="10261" max="10261" width="4.1640625" style="40" customWidth="1"/>
    <col min="10262" max="10264" width="5.5" style="40" customWidth="1"/>
    <col min="10265" max="10499" width="8.83203125" style="40"/>
    <col min="10500" max="10500" width="4.1640625" style="40" customWidth="1"/>
    <col min="10501" max="10501" width="33.6640625" style="40" customWidth="1"/>
    <col min="10502" max="10512" width="5.5" style="40" customWidth="1"/>
    <col min="10513" max="10513" width="6.1640625" style="40" customWidth="1"/>
    <col min="10514" max="10514" width="5.5" style="40" customWidth="1"/>
    <col min="10515" max="10515" width="6.33203125" style="40" customWidth="1"/>
    <col min="10516" max="10516" width="4.5" style="40" customWidth="1"/>
    <col min="10517" max="10517" width="4.1640625" style="40" customWidth="1"/>
    <col min="10518" max="10520" width="5.5" style="40" customWidth="1"/>
    <col min="10521" max="10755" width="8.83203125" style="40"/>
    <col min="10756" max="10756" width="4.1640625" style="40" customWidth="1"/>
    <col min="10757" max="10757" width="33.6640625" style="40" customWidth="1"/>
    <col min="10758" max="10768" width="5.5" style="40" customWidth="1"/>
    <col min="10769" max="10769" width="6.1640625" style="40" customWidth="1"/>
    <col min="10770" max="10770" width="5.5" style="40" customWidth="1"/>
    <col min="10771" max="10771" width="6.33203125" style="40" customWidth="1"/>
    <col min="10772" max="10772" width="4.5" style="40" customWidth="1"/>
    <col min="10773" max="10773" width="4.1640625" style="40" customWidth="1"/>
    <col min="10774" max="10776" width="5.5" style="40" customWidth="1"/>
    <col min="10777" max="11011" width="8.83203125" style="40"/>
    <col min="11012" max="11012" width="4.1640625" style="40" customWidth="1"/>
    <col min="11013" max="11013" width="33.6640625" style="40" customWidth="1"/>
    <col min="11014" max="11024" width="5.5" style="40" customWidth="1"/>
    <col min="11025" max="11025" width="6.1640625" style="40" customWidth="1"/>
    <col min="11026" max="11026" width="5.5" style="40" customWidth="1"/>
    <col min="11027" max="11027" width="6.33203125" style="40" customWidth="1"/>
    <col min="11028" max="11028" width="4.5" style="40" customWidth="1"/>
    <col min="11029" max="11029" width="4.1640625" style="40" customWidth="1"/>
    <col min="11030" max="11032" width="5.5" style="40" customWidth="1"/>
    <col min="11033" max="11267" width="8.83203125" style="40"/>
    <col min="11268" max="11268" width="4.1640625" style="40" customWidth="1"/>
    <col min="11269" max="11269" width="33.6640625" style="40" customWidth="1"/>
    <col min="11270" max="11280" width="5.5" style="40" customWidth="1"/>
    <col min="11281" max="11281" width="6.1640625" style="40" customWidth="1"/>
    <col min="11282" max="11282" width="5.5" style="40" customWidth="1"/>
    <col min="11283" max="11283" width="6.33203125" style="40" customWidth="1"/>
    <col min="11284" max="11284" width="4.5" style="40" customWidth="1"/>
    <col min="11285" max="11285" width="4.1640625" style="40" customWidth="1"/>
    <col min="11286" max="11288" width="5.5" style="40" customWidth="1"/>
    <col min="11289" max="11523" width="8.83203125" style="40"/>
    <col min="11524" max="11524" width="4.1640625" style="40" customWidth="1"/>
    <col min="11525" max="11525" width="33.6640625" style="40" customWidth="1"/>
    <col min="11526" max="11536" width="5.5" style="40" customWidth="1"/>
    <col min="11537" max="11537" width="6.1640625" style="40" customWidth="1"/>
    <col min="11538" max="11538" width="5.5" style="40" customWidth="1"/>
    <col min="11539" max="11539" width="6.33203125" style="40" customWidth="1"/>
    <col min="11540" max="11540" width="4.5" style="40" customWidth="1"/>
    <col min="11541" max="11541" width="4.1640625" style="40" customWidth="1"/>
    <col min="11542" max="11544" width="5.5" style="40" customWidth="1"/>
    <col min="11545" max="11779" width="8.83203125" style="40"/>
    <col min="11780" max="11780" width="4.1640625" style="40" customWidth="1"/>
    <col min="11781" max="11781" width="33.6640625" style="40" customWidth="1"/>
    <col min="11782" max="11792" width="5.5" style="40" customWidth="1"/>
    <col min="11793" max="11793" width="6.1640625" style="40" customWidth="1"/>
    <col min="11794" max="11794" width="5.5" style="40" customWidth="1"/>
    <col min="11795" max="11795" width="6.33203125" style="40" customWidth="1"/>
    <col min="11796" max="11796" width="4.5" style="40" customWidth="1"/>
    <col min="11797" max="11797" width="4.1640625" style="40" customWidth="1"/>
    <col min="11798" max="11800" width="5.5" style="40" customWidth="1"/>
    <col min="11801" max="12035" width="8.83203125" style="40"/>
    <col min="12036" max="12036" width="4.1640625" style="40" customWidth="1"/>
    <col min="12037" max="12037" width="33.6640625" style="40" customWidth="1"/>
    <col min="12038" max="12048" width="5.5" style="40" customWidth="1"/>
    <col min="12049" max="12049" width="6.1640625" style="40" customWidth="1"/>
    <col min="12050" max="12050" width="5.5" style="40" customWidth="1"/>
    <col min="12051" max="12051" width="6.33203125" style="40" customWidth="1"/>
    <col min="12052" max="12052" width="4.5" style="40" customWidth="1"/>
    <col min="12053" max="12053" width="4.1640625" style="40" customWidth="1"/>
    <col min="12054" max="12056" width="5.5" style="40" customWidth="1"/>
    <col min="12057" max="12291" width="8.83203125" style="40"/>
    <col min="12292" max="12292" width="4.1640625" style="40" customWidth="1"/>
    <col min="12293" max="12293" width="33.6640625" style="40" customWidth="1"/>
    <col min="12294" max="12304" width="5.5" style="40" customWidth="1"/>
    <col min="12305" max="12305" width="6.1640625" style="40" customWidth="1"/>
    <col min="12306" max="12306" width="5.5" style="40" customWidth="1"/>
    <col min="12307" max="12307" width="6.33203125" style="40" customWidth="1"/>
    <col min="12308" max="12308" width="4.5" style="40" customWidth="1"/>
    <col min="12309" max="12309" width="4.1640625" style="40" customWidth="1"/>
    <col min="12310" max="12312" width="5.5" style="40" customWidth="1"/>
    <col min="12313" max="12547" width="8.83203125" style="40"/>
    <col min="12548" max="12548" width="4.1640625" style="40" customWidth="1"/>
    <col min="12549" max="12549" width="33.6640625" style="40" customWidth="1"/>
    <col min="12550" max="12560" width="5.5" style="40" customWidth="1"/>
    <col min="12561" max="12561" width="6.1640625" style="40" customWidth="1"/>
    <col min="12562" max="12562" width="5.5" style="40" customWidth="1"/>
    <col min="12563" max="12563" width="6.33203125" style="40" customWidth="1"/>
    <col min="12564" max="12564" width="4.5" style="40" customWidth="1"/>
    <col min="12565" max="12565" width="4.1640625" style="40" customWidth="1"/>
    <col min="12566" max="12568" width="5.5" style="40" customWidth="1"/>
    <col min="12569" max="12803" width="8.83203125" style="40"/>
    <col min="12804" max="12804" width="4.1640625" style="40" customWidth="1"/>
    <col min="12805" max="12805" width="33.6640625" style="40" customWidth="1"/>
    <col min="12806" max="12816" width="5.5" style="40" customWidth="1"/>
    <col min="12817" max="12817" width="6.1640625" style="40" customWidth="1"/>
    <col min="12818" max="12818" width="5.5" style="40" customWidth="1"/>
    <col min="12819" max="12819" width="6.33203125" style="40" customWidth="1"/>
    <col min="12820" max="12820" width="4.5" style="40" customWidth="1"/>
    <col min="12821" max="12821" width="4.1640625" style="40" customWidth="1"/>
    <col min="12822" max="12824" width="5.5" style="40" customWidth="1"/>
    <col min="12825" max="13059" width="8.83203125" style="40"/>
    <col min="13060" max="13060" width="4.1640625" style="40" customWidth="1"/>
    <col min="13061" max="13061" width="33.6640625" style="40" customWidth="1"/>
    <col min="13062" max="13072" width="5.5" style="40" customWidth="1"/>
    <col min="13073" max="13073" width="6.1640625" style="40" customWidth="1"/>
    <col min="13074" max="13074" width="5.5" style="40" customWidth="1"/>
    <col min="13075" max="13075" width="6.33203125" style="40" customWidth="1"/>
    <col min="13076" max="13076" width="4.5" style="40" customWidth="1"/>
    <col min="13077" max="13077" width="4.1640625" style="40" customWidth="1"/>
    <col min="13078" max="13080" width="5.5" style="40" customWidth="1"/>
    <col min="13081" max="13315" width="8.83203125" style="40"/>
    <col min="13316" max="13316" width="4.1640625" style="40" customWidth="1"/>
    <col min="13317" max="13317" width="33.6640625" style="40" customWidth="1"/>
    <col min="13318" max="13328" width="5.5" style="40" customWidth="1"/>
    <col min="13329" max="13329" width="6.1640625" style="40" customWidth="1"/>
    <col min="13330" max="13330" width="5.5" style="40" customWidth="1"/>
    <col min="13331" max="13331" width="6.33203125" style="40" customWidth="1"/>
    <col min="13332" max="13332" width="4.5" style="40" customWidth="1"/>
    <col min="13333" max="13333" width="4.1640625" style="40" customWidth="1"/>
    <col min="13334" max="13336" width="5.5" style="40" customWidth="1"/>
    <col min="13337" max="13571" width="8.83203125" style="40"/>
    <col min="13572" max="13572" width="4.1640625" style="40" customWidth="1"/>
    <col min="13573" max="13573" width="33.6640625" style="40" customWidth="1"/>
    <col min="13574" max="13584" width="5.5" style="40" customWidth="1"/>
    <col min="13585" max="13585" width="6.1640625" style="40" customWidth="1"/>
    <col min="13586" max="13586" width="5.5" style="40" customWidth="1"/>
    <col min="13587" max="13587" width="6.33203125" style="40" customWidth="1"/>
    <col min="13588" max="13588" width="4.5" style="40" customWidth="1"/>
    <col min="13589" max="13589" width="4.1640625" style="40" customWidth="1"/>
    <col min="13590" max="13592" width="5.5" style="40" customWidth="1"/>
    <col min="13593" max="13827" width="8.83203125" style="40"/>
    <col min="13828" max="13828" width="4.1640625" style="40" customWidth="1"/>
    <col min="13829" max="13829" width="33.6640625" style="40" customWidth="1"/>
    <col min="13830" max="13840" width="5.5" style="40" customWidth="1"/>
    <col min="13841" max="13841" width="6.1640625" style="40" customWidth="1"/>
    <col min="13842" max="13842" width="5.5" style="40" customWidth="1"/>
    <col min="13843" max="13843" width="6.33203125" style="40" customWidth="1"/>
    <col min="13844" max="13844" width="4.5" style="40" customWidth="1"/>
    <col min="13845" max="13845" width="4.1640625" style="40" customWidth="1"/>
    <col min="13846" max="13848" width="5.5" style="40" customWidth="1"/>
    <col min="13849" max="14083" width="8.83203125" style="40"/>
    <col min="14084" max="14084" width="4.1640625" style="40" customWidth="1"/>
    <col min="14085" max="14085" width="33.6640625" style="40" customWidth="1"/>
    <col min="14086" max="14096" width="5.5" style="40" customWidth="1"/>
    <col min="14097" max="14097" width="6.1640625" style="40" customWidth="1"/>
    <col min="14098" max="14098" width="5.5" style="40" customWidth="1"/>
    <col min="14099" max="14099" width="6.33203125" style="40" customWidth="1"/>
    <col min="14100" max="14100" width="4.5" style="40" customWidth="1"/>
    <col min="14101" max="14101" width="4.1640625" style="40" customWidth="1"/>
    <col min="14102" max="14104" width="5.5" style="40" customWidth="1"/>
    <col min="14105" max="14339" width="8.83203125" style="40"/>
    <col min="14340" max="14340" width="4.1640625" style="40" customWidth="1"/>
    <col min="14341" max="14341" width="33.6640625" style="40" customWidth="1"/>
    <col min="14342" max="14352" width="5.5" style="40" customWidth="1"/>
    <col min="14353" max="14353" width="6.1640625" style="40" customWidth="1"/>
    <col min="14354" max="14354" width="5.5" style="40" customWidth="1"/>
    <col min="14355" max="14355" width="6.33203125" style="40" customWidth="1"/>
    <col min="14356" max="14356" width="4.5" style="40" customWidth="1"/>
    <col min="14357" max="14357" width="4.1640625" style="40" customWidth="1"/>
    <col min="14358" max="14360" width="5.5" style="40" customWidth="1"/>
    <col min="14361" max="14595" width="8.83203125" style="40"/>
    <col min="14596" max="14596" width="4.1640625" style="40" customWidth="1"/>
    <col min="14597" max="14597" width="33.6640625" style="40" customWidth="1"/>
    <col min="14598" max="14608" width="5.5" style="40" customWidth="1"/>
    <col min="14609" max="14609" width="6.1640625" style="40" customWidth="1"/>
    <col min="14610" max="14610" width="5.5" style="40" customWidth="1"/>
    <col min="14611" max="14611" width="6.33203125" style="40" customWidth="1"/>
    <col min="14612" max="14612" width="4.5" style="40" customWidth="1"/>
    <col min="14613" max="14613" width="4.1640625" style="40" customWidth="1"/>
    <col min="14614" max="14616" width="5.5" style="40" customWidth="1"/>
    <col min="14617" max="14851" width="8.83203125" style="40"/>
    <col min="14852" max="14852" width="4.1640625" style="40" customWidth="1"/>
    <col min="14853" max="14853" width="33.6640625" style="40" customWidth="1"/>
    <col min="14854" max="14864" width="5.5" style="40" customWidth="1"/>
    <col min="14865" max="14865" width="6.1640625" style="40" customWidth="1"/>
    <col min="14866" max="14866" width="5.5" style="40" customWidth="1"/>
    <col min="14867" max="14867" width="6.33203125" style="40" customWidth="1"/>
    <col min="14868" max="14868" width="4.5" style="40" customWidth="1"/>
    <col min="14869" max="14869" width="4.1640625" style="40" customWidth="1"/>
    <col min="14870" max="14872" width="5.5" style="40" customWidth="1"/>
    <col min="14873" max="15107" width="8.83203125" style="40"/>
    <col min="15108" max="15108" width="4.1640625" style="40" customWidth="1"/>
    <col min="15109" max="15109" width="33.6640625" style="40" customWidth="1"/>
    <col min="15110" max="15120" width="5.5" style="40" customWidth="1"/>
    <col min="15121" max="15121" width="6.1640625" style="40" customWidth="1"/>
    <col min="15122" max="15122" width="5.5" style="40" customWidth="1"/>
    <col min="15123" max="15123" width="6.33203125" style="40" customWidth="1"/>
    <col min="15124" max="15124" width="4.5" style="40" customWidth="1"/>
    <col min="15125" max="15125" width="4.1640625" style="40" customWidth="1"/>
    <col min="15126" max="15128" width="5.5" style="40" customWidth="1"/>
    <col min="15129" max="15363" width="8.83203125" style="40"/>
    <col min="15364" max="15364" width="4.1640625" style="40" customWidth="1"/>
    <col min="15365" max="15365" width="33.6640625" style="40" customWidth="1"/>
    <col min="15366" max="15376" width="5.5" style="40" customWidth="1"/>
    <col min="15377" max="15377" width="6.1640625" style="40" customWidth="1"/>
    <col min="15378" max="15378" width="5.5" style="40" customWidth="1"/>
    <col min="15379" max="15379" width="6.33203125" style="40" customWidth="1"/>
    <col min="15380" max="15380" width="4.5" style="40" customWidth="1"/>
    <col min="15381" max="15381" width="4.1640625" style="40" customWidth="1"/>
    <col min="15382" max="15384" width="5.5" style="40" customWidth="1"/>
    <col min="15385" max="15619" width="8.83203125" style="40"/>
    <col min="15620" max="15620" width="4.1640625" style="40" customWidth="1"/>
    <col min="15621" max="15621" width="33.6640625" style="40" customWidth="1"/>
    <col min="15622" max="15632" width="5.5" style="40" customWidth="1"/>
    <col min="15633" max="15633" width="6.1640625" style="40" customWidth="1"/>
    <col min="15634" max="15634" width="5.5" style="40" customWidth="1"/>
    <col min="15635" max="15635" width="6.33203125" style="40" customWidth="1"/>
    <col min="15636" max="15636" width="4.5" style="40" customWidth="1"/>
    <col min="15637" max="15637" width="4.1640625" style="40" customWidth="1"/>
    <col min="15638" max="15640" width="5.5" style="40" customWidth="1"/>
    <col min="15641" max="15875" width="8.83203125" style="40"/>
    <col min="15876" max="15876" width="4.1640625" style="40" customWidth="1"/>
    <col min="15877" max="15877" width="33.6640625" style="40" customWidth="1"/>
    <col min="15878" max="15888" width="5.5" style="40" customWidth="1"/>
    <col min="15889" max="15889" width="6.1640625" style="40" customWidth="1"/>
    <col min="15890" max="15890" width="5.5" style="40" customWidth="1"/>
    <col min="15891" max="15891" width="6.33203125" style="40" customWidth="1"/>
    <col min="15892" max="15892" width="4.5" style="40" customWidth="1"/>
    <col min="15893" max="15893" width="4.1640625" style="40" customWidth="1"/>
    <col min="15894" max="15896" width="5.5" style="40" customWidth="1"/>
    <col min="15897" max="16131" width="8.83203125" style="40"/>
    <col min="16132" max="16132" width="4.1640625" style="40" customWidth="1"/>
    <col min="16133" max="16133" width="33.6640625" style="40" customWidth="1"/>
    <col min="16134" max="16144" width="5.5" style="40" customWidth="1"/>
    <col min="16145" max="16145" width="6.1640625" style="40" customWidth="1"/>
    <col min="16146" max="16146" width="5.5" style="40" customWidth="1"/>
    <col min="16147" max="16147" width="6.33203125" style="40" customWidth="1"/>
    <col min="16148" max="16148" width="4.5" style="40" customWidth="1"/>
    <col min="16149" max="16149" width="4.1640625" style="40" customWidth="1"/>
    <col min="16150" max="16152" width="5.5" style="40" customWidth="1"/>
    <col min="16153" max="16384" width="8.83203125" style="40"/>
  </cols>
  <sheetData>
    <row r="1" spans="1:27" s="41" customFormat="1" ht="24.75" customHeight="1" x14ac:dyDescent="0.15">
      <c r="A1" s="859" t="s">
        <v>58</v>
      </c>
      <c r="B1" s="859"/>
      <c r="C1" s="859"/>
      <c r="D1" s="859"/>
      <c r="E1" s="859"/>
      <c r="F1" s="859"/>
      <c r="G1" s="859"/>
      <c r="H1" s="859"/>
      <c r="I1" s="859"/>
      <c r="J1" s="859"/>
      <c r="K1" s="859"/>
      <c r="L1" s="859"/>
      <c r="M1" s="859"/>
      <c r="N1" s="859"/>
      <c r="O1" s="859"/>
      <c r="P1" s="859"/>
      <c r="Q1" s="859"/>
      <c r="R1" s="859"/>
      <c r="S1" s="859"/>
      <c r="T1" s="417"/>
      <c r="U1" s="417"/>
      <c r="V1" s="417"/>
      <c r="W1" s="856" t="s">
        <v>320</v>
      </c>
      <c r="X1" s="857"/>
      <c r="AA1" s="418"/>
    </row>
    <row r="2" spans="1:27" s="42" customFormat="1" ht="20.25" customHeight="1" x14ac:dyDescent="0.2">
      <c r="A2" s="858" t="s">
        <v>295</v>
      </c>
      <c r="B2" s="858"/>
      <c r="C2" s="858"/>
      <c r="D2" s="858"/>
      <c r="E2" s="858"/>
      <c r="F2" s="858"/>
      <c r="G2" s="858"/>
      <c r="H2" s="858"/>
      <c r="I2" s="858"/>
      <c r="J2" s="858"/>
      <c r="K2" s="858"/>
      <c r="L2" s="858"/>
      <c r="M2" s="858"/>
      <c r="N2" s="858"/>
      <c r="O2" s="858"/>
      <c r="P2" s="858"/>
      <c r="Q2" s="858"/>
      <c r="R2" s="858"/>
      <c r="S2" s="858"/>
      <c r="T2" s="334" t="s">
        <v>56</v>
      </c>
      <c r="U2" s="334"/>
      <c r="V2" s="334"/>
      <c r="W2" s="335"/>
      <c r="X2" s="335"/>
      <c r="AA2" s="419"/>
    </row>
    <row r="3" spans="1:27" ht="30" customHeight="1" x14ac:dyDescent="0.2">
      <c r="A3" s="860" t="s">
        <v>294</v>
      </c>
      <c r="B3" s="862" t="s">
        <v>59</v>
      </c>
      <c r="C3" s="864" t="s">
        <v>60</v>
      </c>
      <c r="D3" s="866" t="s">
        <v>61</v>
      </c>
      <c r="E3" s="867"/>
      <c r="F3" s="867"/>
      <c r="G3" s="867"/>
      <c r="H3" s="867"/>
      <c r="I3" s="867"/>
      <c r="J3" s="867"/>
      <c r="K3" s="867"/>
      <c r="L3" s="868" t="s">
        <v>62</v>
      </c>
      <c r="M3" s="869"/>
      <c r="N3" s="869"/>
      <c r="O3" s="869"/>
      <c r="P3" s="869"/>
      <c r="Q3" s="869"/>
      <c r="R3" s="869"/>
      <c r="S3" s="869"/>
      <c r="T3" s="869"/>
      <c r="U3" s="869"/>
      <c r="V3" s="855" t="s">
        <v>63</v>
      </c>
      <c r="W3" s="855"/>
      <c r="X3" s="855"/>
    </row>
    <row r="4" spans="1:27" s="43" customFormat="1" ht="149.25" customHeight="1" x14ac:dyDescent="0.15">
      <c r="A4" s="861"/>
      <c r="B4" s="863"/>
      <c r="C4" s="865"/>
      <c r="D4" s="336" t="s">
        <v>64</v>
      </c>
      <c r="E4" s="336" t="s">
        <v>46</v>
      </c>
      <c r="F4" s="336" t="s">
        <v>65</v>
      </c>
      <c r="G4" s="336" t="s">
        <v>9</v>
      </c>
      <c r="H4" s="336" t="s">
        <v>66</v>
      </c>
      <c r="I4" s="337" t="s">
        <v>11</v>
      </c>
      <c r="J4" s="337" t="s">
        <v>300</v>
      </c>
      <c r="K4" s="337" t="s">
        <v>12</v>
      </c>
      <c r="L4" s="338" t="s">
        <v>427</v>
      </c>
      <c r="M4" s="338" t="s">
        <v>126</v>
      </c>
      <c r="N4" s="338" t="s">
        <v>548</v>
      </c>
      <c r="O4" s="338" t="s">
        <v>446</v>
      </c>
      <c r="P4" s="338" t="s">
        <v>541</v>
      </c>
      <c r="Q4" s="338" t="s">
        <v>430</v>
      </c>
      <c r="R4" s="338" t="s">
        <v>445</v>
      </c>
      <c r="S4" s="338" t="s">
        <v>50</v>
      </c>
      <c r="T4" s="338" t="s">
        <v>49</v>
      </c>
      <c r="U4" s="338" t="s">
        <v>15</v>
      </c>
      <c r="V4" s="336" t="s">
        <v>68</v>
      </c>
      <c r="W4" s="336" t="s">
        <v>547</v>
      </c>
      <c r="X4" s="336" t="s">
        <v>69</v>
      </c>
      <c r="AA4" s="420"/>
    </row>
    <row r="5" spans="1:27" s="44" customFormat="1" ht="15" customHeight="1" x14ac:dyDescent="0.15">
      <c r="A5" s="339">
        <v>1</v>
      </c>
      <c r="B5" s="339">
        <v>2</v>
      </c>
      <c r="C5" s="340">
        <v>3</v>
      </c>
      <c r="D5" s="340">
        <v>4</v>
      </c>
      <c r="E5" s="340">
        <v>5</v>
      </c>
      <c r="F5" s="340">
        <v>6</v>
      </c>
      <c r="G5" s="340">
        <v>7</v>
      </c>
      <c r="H5" s="340">
        <v>8</v>
      </c>
      <c r="I5" s="340">
        <v>9</v>
      </c>
      <c r="J5" s="340">
        <v>10</v>
      </c>
      <c r="K5" s="340">
        <v>11</v>
      </c>
      <c r="L5" s="340">
        <v>12</v>
      </c>
      <c r="M5" s="340">
        <v>13</v>
      </c>
      <c r="N5" s="340">
        <v>14</v>
      </c>
      <c r="O5" s="340">
        <v>15</v>
      </c>
      <c r="P5" s="340">
        <v>16</v>
      </c>
      <c r="Q5" s="340">
        <v>17</v>
      </c>
      <c r="R5" s="340">
        <v>18</v>
      </c>
      <c r="S5" s="340">
        <v>19</v>
      </c>
      <c r="T5" s="340">
        <v>20</v>
      </c>
      <c r="U5" s="340">
        <v>21</v>
      </c>
      <c r="V5" s="340">
        <v>22</v>
      </c>
      <c r="W5" s="340">
        <v>23</v>
      </c>
      <c r="X5" s="340">
        <v>24</v>
      </c>
      <c r="AA5" s="421"/>
    </row>
    <row r="6" spans="1:27" s="47" customFormat="1" ht="29.25" customHeight="1" x14ac:dyDescent="0.15">
      <c r="A6" s="341"/>
      <c r="B6" s="342" t="s">
        <v>47</v>
      </c>
      <c r="C6" s="343">
        <f>SUM(D6:K6)</f>
        <v>0</v>
      </c>
      <c r="D6" s="45"/>
      <c r="E6" s="542"/>
      <c r="F6" s="542"/>
      <c r="G6" s="542"/>
      <c r="H6" s="542"/>
      <c r="I6" s="542"/>
      <c r="J6" s="542"/>
      <c r="K6" s="542"/>
      <c r="L6" s="46"/>
      <c r="M6" s="45"/>
      <c r="N6" s="45"/>
      <c r="O6" s="45"/>
      <c r="P6" s="45"/>
      <c r="Q6" s="45"/>
      <c r="R6" s="45"/>
      <c r="S6" s="45"/>
      <c r="T6" s="45"/>
      <c r="U6" s="45"/>
      <c r="V6" s="45"/>
      <c r="W6" s="45"/>
      <c r="X6" s="45"/>
      <c r="Y6" s="422" t="str">
        <f>IF(AND(L6&lt;=C6,M6&lt;=C6,N6&lt;=C6,O6&lt;=C6,P6&lt;=C6,Q6&lt;=C6,R6&lt;=C6,S6&lt;=C6,T6&lt;=C6,U6&lt;=C6),"Đúng","Sai")</f>
        <v>Đúng</v>
      </c>
      <c r="Z6" s="422" t="str">
        <f>IF(C6=V6+W6,"Đúng","Sai")</f>
        <v>Đúng</v>
      </c>
      <c r="AA6" s="422" t="str">
        <f>IF(X6&lt;=W6,"Đúng","Sai")</f>
        <v>Đúng</v>
      </c>
    </row>
    <row r="7" spans="1:27" s="47" customFormat="1" ht="29.25" customHeight="1" x14ac:dyDescent="0.15">
      <c r="A7" s="344"/>
      <c r="B7" s="345" t="s">
        <v>46</v>
      </c>
      <c r="C7" s="346">
        <f t="shared" ref="C7:C16" si="0">SUM(D7:K7)</f>
        <v>0</v>
      </c>
      <c r="D7" s="48"/>
      <c r="E7" s="542"/>
      <c r="F7" s="542"/>
      <c r="G7" s="542"/>
      <c r="H7" s="542"/>
      <c r="I7" s="542"/>
      <c r="J7" s="542"/>
      <c r="K7" s="542"/>
      <c r="L7" s="48"/>
      <c r="M7" s="48"/>
      <c r="N7" s="48"/>
      <c r="O7" s="48"/>
      <c r="P7" s="48"/>
      <c r="Q7" s="48"/>
      <c r="R7" s="48"/>
      <c r="S7" s="48"/>
      <c r="T7" s="48"/>
      <c r="U7" s="48"/>
      <c r="V7" s="48"/>
      <c r="W7" s="48"/>
      <c r="X7" s="48"/>
      <c r="Y7" s="422" t="str">
        <f t="shared" ref="Y7:Y17" si="1">IF(AND(L7&lt;=C7,M7&lt;=C7,N7&lt;=C7,O7&lt;=C7,P7&lt;=C7,Q7&lt;=C7,R7&lt;=C7,S7&lt;=C7,T7&lt;=C7,U7&lt;=C7),"Đúng","Sai")</f>
        <v>Đúng</v>
      </c>
      <c r="Z7" s="422" t="str">
        <f t="shared" ref="Z7:Z17" si="2">IF(C7=V7+W7,"Đúng","Sai")</f>
        <v>Đúng</v>
      </c>
      <c r="AA7" s="422" t="str">
        <f t="shared" ref="AA7:AA17" si="3">IF(X7&lt;=W7,"Đúng","Sai")</f>
        <v>Đúng</v>
      </c>
    </row>
    <row r="8" spans="1:27" s="47" customFormat="1" ht="29.25" customHeight="1" x14ac:dyDescent="0.15">
      <c r="A8" s="344"/>
      <c r="B8" s="345" t="s">
        <v>70</v>
      </c>
      <c r="C8" s="346">
        <f t="shared" si="0"/>
        <v>0</v>
      </c>
      <c r="D8" s="48"/>
      <c r="E8" s="48"/>
      <c r="F8" s="48"/>
      <c r="G8" s="542"/>
      <c r="H8" s="542"/>
      <c r="I8" s="542"/>
      <c r="J8" s="542"/>
      <c r="K8" s="542"/>
      <c r="L8" s="48"/>
      <c r="M8" s="48"/>
      <c r="N8" s="48"/>
      <c r="O8" s="48"/>
      <c r="P8" s="48"/>
      <c r="Q8" s="48"/>
      <c r="R8" s="48"/>
      <c r="S8" s="48"/>
      <c r="T8" s="48"/>
      <c r="U8" s="48"/>
      <c r="V8" s="48"/>
      <c r="W8" s="48"/>
      <c r="X8" s="48"/>
      <c r="Y8" s="422" t="str">
        <f t="shared" si="1"/>
        <v>Đúng</v>
      </c>
      <c r="Z8" s="422" t="str">
        <f t="shared" si="2"/>
        <v>Đúng</v>
      </c>
      <c r="AA8" s="422" t="str">
        <f t="shared" si="3"/>
        <v>Đúng</v>
      </c>
    </row>
    <row r="9" spans="1:27" s="47" customFormat="1" ht="29.25" customHeight="1" x14ac:dyDescent="0.15">
      <c r="A9" s="344"/>
      <c r="B9" s="345" t="s">
        <v>71</v>
      </c>
      <c r="C9" s="346">
        <f t="shared" si="0"/>
        <v>0</v>
      </c>
      <c r="D9" s="48"/>
      <c r="E9" s="48"/>
      <c r="F9" s="48"/>
      <c r="G9" s="542"/>
      <c r="H9" s="542"/>
      <c r="I9" s="542"/>
      <c r="J9" s="542"/>
      <c r="K9" s="542"/>
      <c r="L9" s="48"/>
      <c r="M9" s="48"/>
      <c r="N9" s="48"/>
      <c r="O9" s="48"/>
      <c r="P9" s="48"/>
      <c r="Q9" s="48"/>
      <c r="R9" s="48"/>
      <c r="S9" s="48"/>
      <c r="T9" s="48"/>
      <c r="U9" s="48"/>
      <c r="V9" s="48"/>
      <c r="W9" s="48"/>
      <c r="X9" s="48"/>
      <c r="Y9" s="422" t="str">
        <f t="shared" si="1"/>
        <v>Đúng</v>
      </c>
      <c r="Z9" s="422" t="str">
        <f t="shared" si="2"/>
        <v>Đúng</v>
      </c>
      <c r="AA9" s="422" t="str">
        <f t="shared" si="3"/>
        <v>Đúng</v>
      </c>
    </row>
    <row r="10" spans="1:27" s="47" customFormat="1" ht="29.25" customHeight="1" x14ac:dyDescent="0.15">
      <c r="A10" s="344"/>
      <c r="B10" s="345" t="s">
        <v>545</v>
      </c>
      <c r="C10" s="346">
        <f t="shared" si="0"/>
        <v>0</v>
      </c>
      <c r="D10" s="48"/>
      <c r="E10" s="48"/>
      <c r="F10" s="48"/>
      <c r="G10" s="542"/>
      <c r="H10" s="542"/>
      <c r="I10" s="542"/>
      <c r="J10" s="542"/>
      <c r="K10" s="542"/>
      <c r="L10" s="48"/>
      <c r="M10" s="48"/>
      <c r="N10" s="48"/>
      <c r="O10" s="48"/>
      <c r="P10" s="48"/>
      <c r="Q10" s="48"/>
      <c r="R10" s="48"/>
      <c r="S10" s="48"/>
      <c r="T10" s="48"/>
      <c r="U10" s="48"/>
      <c r="V10" s="48"/>
      <c r="W10" s="48"/>
      <c r="X10" s="48"/>
      <c r="Y10" s="422" t="str">
        <f t="shared" si="1"/>
        <v>Đúng</v>
      </c>
      <c r="Z10" s="422" t="str">
        <f t="shared" si="2"/>
        <v>Đúng</v>
      </c>
      <c r="AA10" s="422" t="str">
        <f t="shared" si="3"/>
        <v>Đúng</v>
      </c>
    </row>
    <row r="11" spans="1:27" s="47" customFormat="1" ht="29.25" customHeight="1" x14ac:dyDescent="0.15">
      <c r="A11" s="344"/>
      <c r="B11" s="345" t="s">
        <v>72</v>
      </c>
      <c r="C11" s="346">
        <f t="shared" si="0"/>
        <v>0</v>
      </c>
      <c r="D11" s="48"/>
      <c r="E11" s="48"/>
      <c r="F11" s="48"/>
      <c r="G11" s="48"/>
      <c r="H11" s="48"/>
      <c r="I11" s="542"/>
      <c r="J11" s="542"/>
      <c r="K11" s="542"/>
      <c r="L11" s="48"/>
      <c r="M11" s="48"/>
      <c r="N11" s="48"/>
      <c r="O11" s="48"/>
      <c r="P11" s="48"/>
      <c r="Q11" s="48"/>
      <c r="R11" s="48"/>
      <c r="S11" s="48"/>
      <c r="T11" s="48"/>
      <c r="U11" s="48"/>
      <c r="V11" s="48"/>
      <c r="W11" s="48"/>
      <c r="X11" s="48"/>
      <c r="Y11" s="422" t="str">
        <f t="shared" si="1"/>
        <v>Đúng</v>
      </c>
      <c r="Z11" s="422" t="str">
        <f t="shared" si="2"/>
        <v>Đúng</v>
      </c>
      <c r="AA11" s="422" t="str">
        <f t="shared" si="3"/>
        <v>Đúng</v>
      </c>
    </row>
    <row r="12" spans="1:27" s="47" customFormat="1" ht="29.25" customHeight="1" x14ac:dyDescent="0.15">
      <c r="A12" s="344"/>
      <c r="B12" s="345" t="s">
        <v>11</v>
      </c>
      <c r="C12" s="346">
        <f t="shared" si="0"/>
        <v>0</v>
      </c>
      <c r="D12" s="48"/>
      <c r="E12" s="48"/>
      <c r="F12" s="48"/>
      <c r="G12" s="48"/>
      <c r="H12" s="48"/>
      <c r="I12" s="542"/>
      <c r="J12" s="542"/>
      <c r="K12" s="542"/>
      <c r="L12" s="48"/>
      <c r="M12" s="48"/>
      <c r="N12" s="48"/>
      <c r="O12" s="48"/>
      <c r="P12" s="48"/>
      <c r="Q12" s="48"/>
      <c r="R12" s="48"/>
      <c r="S12" s="48"/>
      <c r="T12" s="48"/>
      <c r="U12" s="48"/>
      <c r="V12" s="48"/>
      <c r="W12" s="48"/>
      <c r="X12" s="48"/>
      <c r="Y12" s="422" t="str">
        <f t="shared" si="1"/>
        <v>Đúng</v>
      </c>
      <c r="Z12" s="422" t="str">
        <f t="shared" si="2"/>
        <v>Đúng</v>
      </c>
      <c r="AA12" s="422" t="str">
        <f t="shared" si="3"/>
        <v>Đúng</v>
      </c>
    </row>
    <row r="13" spans="1:27" s="47" customFormat="1" ht="29.25" customHeight="1" x14ac:dyDescent="0.15">
      <c r="A13" s="344"/>
      <c r="B13" s="345" t="s">
        <v>300</v>
      </c>
      <c r="C13" s="346">
        <f t="shared" si="0"/>
        <v>0</v>
      </c>
      <c r="D13" s="48"/>
      <c r="E13" s="48"/>
      <c r="F13" s="48"/>
      <c r="G13" s="48"/>
      <c r="H13" s="48"/>
      <c r="I13" s="48"/>
      <c r="J13" s="99"/>
      <c r="K13" s="542"/>
      <c r="L13" s="48"/>
      <c r="M13" s="48"/>
      <c r="N13" s="48"/>
      <c r="O13" s="48"/>
      <c r="P13" s="48"/>
      <c r="Q13" s="48"/>
      <c r="R13" s="48"/>
      <c r="S13" s="48"/>
      <c r="T13" s="48"/>
      <c r="U13" s="48"/>
      <c r="V13" s="48"/>
      <c r="W13" s="48"/>
      <c r="X13" s="48"/>
      <c r="Y13" s="422" t="str">
        <f t="shared" si="1"/>
        <v>Đúng</v>
      </c>
      <c r="Z13" s="422" t="str">
        <f t="shared" si="2"/>
        <v>Đúng</v>
      </c>
      <c r="AA13" s="422" t="str">
        <f t="shared" si="3"/>
        <v>Đúng</v>
      </c>
    </row>
    <row r="14" spans="1:27" s="47" customFormat="1" ht="29.25" customHeight="1" x14ac:dyDescent="0.15">
      <c r="A14" s="344"/>
      <c r="B14" s="345" t="s">
        <v>12</v>
      </c>
      <c r="C14" s="346">
        <f t="shared" si="0"/>
        <v>0</v>
      </c>
      <c r="D14" s="48"/>
      <c r="E14" s="48"/>
      <c r="F14" s="48"/>
      <c r="G14" s="48"/>
      <c r="H14" s="48"/>
      <c r="I14" s="48"/>
      <c r="J14" s="48"/>
      <c r="K14" s="96"/>
      <c r="L14" s="48"/>
      <c r="M14" s="48"/>
      <c r="N14" s="48"/>
      <c r="O14" s="48"/>
      <c r="P14" s="48"/>
      <c r="Q14" s="48"/>
      <c r="R14" s="48"/>
      <c r="S14" s="48"/>
      <c r="T14" s="48"/>
      <c r="U14" s="48"/>
      <c r="V14" s="48"/>
      <c r="W14" s="48"/>
      <c r="X14" s="48"/>
      <c r="Y14" s="422" t="str">
        <f t="shared" si="1"/>
        <v>Đúng</v>
      </c>
      <c r="Z14" s="422" t="str">
        <f t="shared" si="2"/>
        <v>Đúng</v>
      </c>
      <c r="AA14" s="422" t="str">
        <f t="shared" si="3"/>
        <v>Đúng</v>
      </c>
    </row>
    <row r="15" spans="1:27" s="47" customFormat="1" ht="29.25" customHeight="1" x14ac:dyDescent="0.15">
      <c r="A15" s="344"/>
      <c r="B15" s="345" t="s">
        <v>310</v>
      </c>
      <c r="C15" s="346">
        <f t="shared" si="0"/>
        <v>0</v>
      </c>
      <c r="D15" s="48"/>
      <c r="E15" s="48"/>
      <c r="F15" s="48"/>
      <c r="G15" s="48"/>
      <c r="H15" s="48"/>
      <c r="I15" s="48"/>
      <c r="J15" s="48"/>
      <c r="K15" s="96"/>
      <c r="L15" s="48"/>
      <c r="M15" s="48"/>
      <c r="N15" s="48"/>
      <c r="O15" s="48"/>
      <c r="P15" s="48"/>
      <c r="Q15" s="48"/>
      <c r="R15" s="48"/>
      <c r="S15" s="48"/>
      <c r="T15" s="48"/>
      <c r="U15" s="48"/>
      <c r="V15" s="48"/>
      <c r="W15" s="48"/>
      <c r="X15" s="48"/>
      <c r="Y15" s="422" t="str">
        <f t="shared" si="1"/>
        <v>Đúng</v>
      </c>
      <c r="Z15" s="422" t="str">
        <f t="shared" si="2"/>
        <v>Đúng</v>
      </c>
      <c r="AA15" s="422" t="str">
        <f t="shared" si="3"/>
        <v>Đúng</v>
      </c>
    </row>
    <row r="16" spans="1:27" s="47" customFormat="1" ht="29.25" customHeight="1" x14ac:dyDescent="0.15">
      <c r="A16" s="347"/>
      <c r="B16" s="348" t="s">
        <v>546</v>
      </c>
      <c r="C16" s="349">
        <f t="shared" si="0"/>
        <v>0</v>
      </c>
      <c r="D16" s="95"/>
      <c r="E16" s="95"/>
      <c r="F16" s="95"/>
      <c r="G16" s="95"/>
      <c r="H16" s="95"/>
      <c r="I16" s="95"/>
      <c r="J16" s="95"/>
      <c r="K16" s="95"/>
      <c r="L16" s="95"/>
      <c r="M16" s="95"/>
      <c r="N16" s="95"/>
      <c r="O16" s="95"/>
      <c r="P16" s="95"/>
      <c r="Q16" s="95"/>
      <c r="R16" s="95"/>
      <c r="S16" s="95"/>
      <c r="T16" s="95"/>
      <c r="U16" s="95"/>
      <c r="V16" s="48"/>
      <c r="W16" s="95"/>
      <c r="X16" s="95"/>
      <c r="Y16" s="422" t="str">
        <f t="shared" si="1"/>
        <v>Đúng</v>
      </c>
      <c r="Z16" s="422" t="str">
        <f t="shared" si="2"/>
        <v>Đúng</v>
      </c>
      <c r="AA16" s="422" t="str">
        <f t="shared" si="3"/>
        <v>Đúng</v>
      </c>
    </row>
    <row r="17" spans="1:27" s="49" customFormat="1" ht="29.25" customHeight="1" x14ac:dyDescent="0.15">
      <c r="A17" s="489" t="s">
        <v>22</v>
      </c>
      <c r="B17" s="350" t="s">
        <v>658</v>
      </c>
      <c r="C17" s="448">
        <f>SUM(C6:C16)</f>
        <v>0</v>
      </c>
      <c r="D17" s="448">
        <f>SUM(D6:D16)</f>
        <v>0</v>
      </c>
      <c r="E17" s="448">
        <f t="shared" ref="E17:X17" si="4">SUM(E6:E16)</f>
        <v>0</v>
      </c>
      <c r="F17" s="448">
        <f t="shared" si="4"/>
        <v>0</v>
      </c>
      <c r="G17" s="448">
        <f t="shared" si="4"/>
        <v>0</v>
      </c>
      <c r="H17" s="448">
        <f t="shared" si="4"/>
        <v>0</v>
      </c>
      <c r="I17" s="448">
        <f t="shared" si="4"/>
        <v>0</v>
      </c>
      <c r="J17" s="448">
        <f t="shared" si="4"/>
        <v>0</v>
      </c>
      <c r="K17" s="448">
        <f t="shared" si="4"/>
        <v>0</v>
      </c>
      <c r="L17" s="448">
        <f t="shared" si="4"/>
        <v>0</v>
      </c>
      <c r="M17" s="448">
        <f t="shared" si="4"/>
        <v>0</v>
      </c>
      <c r="N17" s="448">
        <f t="shared" si="4"/>
        <v>0</v>
      </c>
      <c r="O17" s="448">
        <f t="shared" si="4"/>
        <v>0</v>
      </c>
      <c r="P17" s="448">
        <f t="shared" si="4"/>
        <v>0</v>
      </c>
      <c r="Q17" s="448">
        <f t="shared" si="4"/>
        <v>0</v>
      </c>
      <c r="R17" s="448">
        <f t="shared" si="4"/>
        <v>0</v>
      </c>
      <c r="S17" s="448">
        <f t="shared" si="4"/>
        <v>0</v>
      </c>
      <c r="T17" s="448">
        <f t="shared" si="4"/>
        <v>0</v>
      </c>
      <c r="U17" s="448">
        <f t="shared" si="4"/>
        <v>0</v>
      </c>
      <c r="V17" s="448">
        <f t="shared" si="4"/>
        <v>0</v>
      </c>
      <c r="W17" s="448">
        <f t="shared" si="4"/>
        <v>0</v>
      </c>
      <c r="X17" s="448">
        <f t="shared" si="4"/>
        <v>0</v>
      </c>
      <c r="Y17" s="422" t="str">
        <f t="shared" si="1"/>
        <v>Đúng</v>
      </c>
      <c r="Z17" s="422" t="str">
        <f t="shared" si="2"/>
        <v>Đúng</v>
      </c>
      <c r="AA17" s="422" t="str">
        <f t="shared" si="3"/>
        <v>Đúng</v>
      </c>
    </row>
    <row r="18" spans="1:27" ht="15" customHeight="1" x14ac:dyDescent="0.2">
      <c r="B18" s="40"/>
    </row>
    <row r="19" spans="1:27" ht="15" customHeight="1" x14ac:dyDescent="0.2">
      <c r="B19" s="40"/>
    </row>
    <row r="20" spans="1:27" ht="15" customHeight="1" x14ac:dyDescent="0.2">
      <c r="B20" s="51"/>
      <c r="X20" s="52"/>
    </row>
    <row r="21" spans="1:27" ht="15" customHeight="1" x14ac:dyDescent="0.2">
      <c r="B21" s="53"/>
      <c r="X21" s="54"/>
    </row>
    <row r="22" spans="1:27" ht="15" customHeight="1" x14ac:dyDescent="0.2">
      <c r="B22" s="40"/>
    </row>
    <row r="23" spans="1:27" ht="15" customHeight="1" x14ac:dyDescent="0.2">
      <c r="B23" s="40"/>
    </row>
    <row r="24" spans="1:27" ht="15" customHeight="1" x14ac:dyDescent="0.2">
      <c r="B24" s="40"/>
    </row>
    <row r="25" spans="1:27" ht="15" customHeight="1" x14ac:dyDescent="0.2">
      <c r="B25" s="40"/>
    </row>
    <row r="26" spans="1:27" ht="15" customHeight="1" x14ac:dyDescent="0.2">
      <c r="B26" s="40"/>
    </row>
    <row r="27" spans="1:27" ht="15" customHeight="1" x14ac:dyDescent="0.2">
      <c r="B27" s="40"/>
    </row>
  </sheetData>
  <sheetProtection algorithmName="SHA-512" hashValue="h+KK/tAVO+tN5HRsBPANxuv1X56a64oG1pCZy/aGaF6xgaFonXSGJwJU7dMTH/UlnaQo8aa7yHopltgGN2zmBQ==" saltValue="Rm9Bt7t6GDtC2qmG7HB2tA==" spinCount="100000" sheet="1" formatCells="0" formatColumns="0" formatRows="0"/>
  <mergeCells count="9">
    <mergeCell ref="V3:X3"/>
    <mergeCell ref="W1:X1"/>
    <mergeCell ref="A2:S2"/>
    <mergeCell ref="A1:S1"/>
    <mergeCell ref="A3:A4"/>
    <mergeCell ref="B3:B4"/>
    <mergeCell ref="C3:C4"/>
    <mergeCell ref="D3:K3"/>
    <mergeCell ref="L3:U3"/>
  </mergeCells>
  <conditionalFormatting sqref="Y6:Z17">
    <cfRule type="cellIs" dxfId="47" priority="2" operator="equal">
      <formula>"Đúng"</formula>
    </cfRule>
  </conditionalFormatting>
  <conditionalFormatting sqref="AA1:AA1048576">
    <cfRule type="cellIs" dxfId="46" priority="3" operator="equal">
      <formula>"Đúng"</formula>
    </cfRule>
  </conditionalFormatting>
  <printOptions horizontalCentered="1" verticalCentered="1"/>
  <pageMargins left="0.23622047244094491" right="0.23622047244094491" top="0.23622047244094491" bottom="0" header="0" footer="0"/>
  <pageSetup paperSize="9" scale="86"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tabColor rgb="FFFFFF00"/>
    <pageSetUpPr fitToPage="1"/>
  </sheetPr>
  <dimension ref="A1:AM40"/>
  <sheetViews>
    <sheetView topLeftCell="A7" zoomScale="115" zoomScaleNormal="115" zoomScalePageLayoutView="115" workbookViewId="0">
      <selection activeCell="P18" sqref="P18"/>
    </sheetView>
  </sheetViews>
  <sheetFormatPr baseColWidth="10" defaultColWidth="5.5" defaultRowHeight="16" x14ac:dyDescent="0.2"/>
  <cols>
    <col min="1" max="1" width="4.1640625" style="24" customWidth="1"/>
    <col min="2" max="2" width="27.83203125" style="2" customWidth="1"/>
    <col min="3" max="3" width="9.5" style="21" customWidth="1"/>
    <col min="4" max="4" width="7.83203125" style="2" customWidth="1"/>
    <col min="5" max="5" width="6.1640625" style="2" customWidth="1"/>
    <col min="6" max="6" width="5.6640625" style="2" customWidth="1"/>
    <col min="7" max="7" width="5.5" style="2" customWidth="1"/>
    <col min="8" max="10" width="5.33203125" style="2" customWidth="1"/>
    <col min="11" max="11" width="5" style="2" customWidth="1"/>
    <col min="12" max="13" width="5.33203125" style="2" customWidth="1"/>
    <col min="14" max="14" width="5.1640625" style="2" customWidth="1"/>
    <col min="15" max="16" width="5.33203125" style="2" customWidth="1"/>
    <col min="17" max="17" width="5.1640625" style="2" customWidth="1"/>
    <col min="18" max="18" width="5.33203125" style="2" customWidth="1"/>
    <col min="19" max="19" width="6.5" style="2" customWidth="1"/>
    <col min="20" max="20" width="5.83203125" style="2" customWidth="1"/>
    <col min="21" max="21" width="5.1640625" style="2" customWidth="1"/>
    <col min="22" max="22" width="5" style="2" customWidth="1"/>
    <col min="23" max="23" width="5.33203125" style="2" customWidth="1"/>
    <col min="24" max="24" width="5.1640625" style="2" customWidth="1"/>
    <col min="25" max="25" width="5" style="2" customWidth="1"/>
    <col min="26" max="26" width="5.5" style="2" customWidth="1"/>
    <col min="27" max="27" width="4.6640625" style="2" customWidth="1"/>
    <col min="28" max="28" width="5.5" style="2" customWidth="1"/>
    <col min="29" max="29" width="7.5" style="2" customWidth="1"/>
    <col min="30" max="31" width="6.33203125" style="2" customWidth="1"/>
    <col min="32" max="16384" width="5.5" style="2"/>
  </cols>
  <sheetData>
    <row r="1" spans="1:39" s="1" customFormat="1" ht="30.75" customHeight="1" x14ac:dyDescent="0.15">
      <c r="A1" s="772" t="s">
        <v>73</v>
      </c>
      <c r="B1" s="772"/>
      <c r="C1" s="772"/>
      <c r="D1" s="772"/>
      <c r="E1" s="772"/>
      <c r="F1" s="772"/>
      <c r="G1" s="772"/>
      <c r="H1" s="772"/>
      <c r="I1" s="772"/>
      <c r="J1" s="772"/>
      <c r="K1" s="772"/>
      <c r="L1" s="772"/>
      <c r="M1" s="772"/>
      <c r="N1" s="772"/>
      <c r="O1" s="772"/>
      <c r="P1" s="772"/>
      <c r="Q1" s="772"/>
      <c r="R1" s="772"/>
      <c r="S1" s="772"/>
      <c r="T1" s="772"/>
      <c r="U1" s="772"/>
      <c r="V1" s="772"/>
      <c r="W1" s="772"/>
      <c r="X1" s="772"/>
      <c r="Y1" s="877" t="s">
        <v>321</v>
      </c>
      <c r="Z1" s="877"/>
      <c r="AA1" s="877"/>
      <c r="AB1" s="877"/>
      <c r="AK1" s="878"/>
      <c r="AL1" s="878"/>
      <c r="AM1" s="878"/>
    </row>
    <row r="2" spans="1:39" ht="26.25" customHeight="1" x14ac:dyDescent="0.2">
      <c r="A2" s="835"/>
      <c r="B2" s="835"/>
      <c r="Y2" s="879" t="s">
        <v>451</v>
      </c>
      <c r="Z2" s="879"/>
      <c r="AA2" s="879"/>
      <c r="AB2" s="879"/>
      <c r="AC2" s="331"/>
    </row>
    <row r="3" spans="1:39" s="25" customFormat="1" ht="21.75" customHeight="1" x14ac:dyDescent="0.15">
      <c r="A3" s="836" t="s">
        <v>294</v>
      </c>
      <c r="B3" s="836" t="s">
        <v>74</v>
      </c>
      <c r="C3" s="849" t="s">
        <v>75</v>
      </c>
      <c r="D3" s="883" t="s">
        <v>76</v>
      </c>
      <c r="E3" s="884"/>
      <c r="F3" s="884"/>
      <c r="G3" s="885"/>
      <c r="H3" s="817" t="s">
        <v>77</v>
      </c>
      <c r="I3" s="817" t="s">
        <v>441</v>
      </c>
      <c r="J3" s="817" t="s">
        <v>510</v>
      </c>
      <c r="K3" s="883" t="s">
        <v>78</v>
      </c>
      <c r="L3" s="884"/>
      <c r="M3" s="884"/>
      <c r="N3" s="884"/>
      <c r="O3" s="885"/>
      <c r="P3" s="888" t="s">
        <v>79</v>
      </c>
      <c r="Q3" s="888"/>
      <c r="R3" s="888"/>
      <c r="S3" s="888"/>
      <c r="T3" s="888"/>
      <c r="U3" s="888"/>
      <c r="V3" s="888"/>
      <c r="W3" s="888"/>
      <c r="X3" s="888"/>
      <c r="Y3" s="883" t="s">
        <v>80</v>
      </c>
      <c r="Z3" s="884"/>
      <c r="AA3" s="885"/>
      <c r="AB3" s="824" t="s">
        <v>81</v>
      </c>
    </row>
    <row r="4" spans="1:39" s="25" customFormat="1" ht="18" customHeight="1" x14ac:dyDescent="0.15">
      <c r="A4" s="837"/>
      <c r="B4" s="837"/>
      <c r="C4" s="882"/>
      <c r="D4" s="817" t="s">
        <v>82</v>
      </c>
      <c r="E4" s="817" t="s">
        <v>83</v>
      </c>
      <c r="F4" s="817" t="s">
        <v>84</v>
      </c>
      <c r="G4" s="817" t="s">
        <v>85</v>
      </c>
      <c r="H4" s="880"/>
      <c r="I4" s="880"/>
      <c r="J4" s="880"/>
      <c r="K4" s="817" t="s">
        <v>86</v>
      </c>
      <c r="L4" s="817" t="s">
        <v>87</v>
      </c>
      <c r="M4" s="817" t="s">
        <v>66</v>
      </c>
      <c r="N4" s="817" t="s">
        <v>404</v>
      </c>
      <c r="O4" s="817" t="s">
        <v>13</v>
      </c>
      <c r="P4" s="817" t="s">
        <v>88</v>
      </c>
      <c r="Q4" s="817" t="s">
        <v>19</v>
      </c>
      <c r="R4" s="817" t="s">
        <v>447</v>
      </c>
      <c r="S4" s="817" t="s">
        <v>67</v>
      </c>
      <c r="T4" s="817" t="s">
        <v>359</v>
      </c>
      <c r="U4" s="817" t="s">
        <v>431</v>
      </c>
      <c r="V4" s="817" t="s">
        <v>439</v>
      </c>
      <c r="W4" s="817" t="s">
        <v>497</v>
      </c>
      <c r="X4" s="817" t="s">
        <v>15</v>
      </c>
      <c r="Y4" s="886" t="s">
        <v>90</v>
      </c>
      <c r="Z4" s="887" t="s">
        <v>18</v>
      </c>
      <c r="AA4" s="887"/>
      <c r="AB4" s="825"/>
    </row>
    <row r="5" spans="1:39" s="26" customFormat="1" ht="114" customHeight="1" x14ac:dyDescent="0.15">
      <c r="A5" s="881"/>
      <c r="B5" s="881"/>
      <c r="C5" s="850"/>
      <c r="D5" s="818"/>
      <c r="E5" s="818"/>
      <c r="F5" s="818"/>
      <c r="G5" s="818"/>
      <c r="H5" s="818"/>
      <c r="I5" s="818"/>
      <c r="J5" s="818"/>
      <c r="K5" s="818"/>
      <c r="L5" s="818"/>
      <c r="M5" s="818"/>
      <c r="N5" s="818"/>
      <c r="O5" s="818"/>
      <c r="P5" s="818"/>
      <c r="Q5" s="818"/>
      <c r="R5" s="818"/>
      <c r="S5" s="818"/>
      <c r="T5" s="818"/>
      <c r="U5" s="818"/>
      <c r="V5" s="818"/>
      <c r="W5" s="818"/>
      <c r="X5" s="818"/>
      <c r="Y5" s="886"/>
      <c r="Z5" s="286" t="s">
        <v>91</v>
      </c>
      <c r="AA5" s="286" t="s">
        <v>92</v>
      </c>
      <c r="AB5" s="826"/>
    </row>
    <row r="6" spans="1:39" s="27" customFormat="1" ht="15" customHeight="1" x14ac:dyDescent="0.15">
      <c r="A6" s="287">
        <v>1</v>
      </c>
      <c r="B6" s="287">
        <v>2</v>
      </c>
      <c r="C6" s="329">
        <v>3</v>
      </c>
      <c r="D6" s="287">
        <v>4</v>
      </c>
      <c r="E6" s="329">
        <v>5</v>
      </c>
      <c r="F6" s="287">
        <v>6</v>
      </c>
      <c r="G6" s="329">
        <v>7</v>
      </c>
      <c r="H6" s="287">
        <v>8</v>
      </c>
      <c r="I6" s="329">
        <v>9</v>
      </c>
      <c r="J6" s="287">
        <v>10</v>
      </c>
      <c r="K6" s="329">
        <v>11</v>
      </c>
      <c r="L6" s="287">
        <v>12</v>
      </c>
      <c r="M6" s="329">
        <v>13</v>
      </c>
      <c r="N6" s="287">
        <v>14</v>
      </c>
      <c r="O6" s="329">
        <v>15</v>
      </c>
      <c r="P6" s="287">
        <v>16</v>
      </c>
      <c r="Q6" s="329">
        <v>17</v>
      </c>
      <c r="R6" s="287">
        <v>18</v>
      </c>
      <c r="S6" s="329">
        <v>19</v>
      </c>
      <c r="T6" s="287">
        <v>20</v>
      </c>
      <c r="U6" s="329">
        <v>21</v>
      </c>
      <c r="V6" s="287">
        <v>22</v>
      </c>
      <c r="W6" s="329">
        <v>23</v>
      </c>
      <c r="X6" s="287">
        <v>24</v>
      </c>
      <c r="Y6" s="329">
        <v>25</v>
      </c>
      <c r="Z6" s="287">
        <v>26</v>
      </c>
      <c r="AA6" s="329">
        <v>27</v>
      </c>
      <c r="AB6" s="287">
        <v>28</v>
      </c>
    </row>
    <row r="7" spans="1:39" s="28" customFormat="1" ht="15" customHeight="1" x14ac:dyDescent="0.15">
      <c r="A7" s="243" t="s">
        <v>22</v>
      </c>
      <c r="B7" s="266" t="s">
        <v>411</v>
      </c>
      <c r="C7" s="544">
        <f>SUM(C8:C11)</f>
        <v>0</v>
      </c>
      <c r="D7" s="544">
        <f>SUM(D8:D11)</f>
        <v>0</v>
      </c>
      <c r="E7" s="544">
        <f t="shared" ref="E7:AB7" si="0">SUM(E8:E11)</f>
        <v>0</v>
      </c>
      <c r="F7" s="544">
        <f t="shared" si="0"/>
        <v>0</v>
      </c>
      <c r="G7" s="544">
        <f t="shared" si="0"/>
        <v>0</v>
      </c>
      <c r="H7" s="544">
        <f t="shared" si="0"/>
        <v>0</v>
      </c>
      <c r="I7" s="544">
        <f t="shared" si="0"/>
        <v>0</v>
      </c>
      <c r="J7" s="544">
        <f t="shared" si="0"/>
        <v>0</v>
      </c>
      <c r="K7" s="544">
        <f t="shared" si="0"/>
        <v>0</v>
      </c>
      <c r="L7" s="544">
        <f t="shared" si="0"/>
        <v>0</v>
      </c>
      <c r="M7" s="544">
        <f t="shared" si="0"/>
        <v>0</v>
      </c>
      <c r="N7" s="544">
        <f t="shared" si="0"/>
        <v>0</v>
      </c>
      <c r="O7" s="544">
        <f t="shared" si="0"/>
        <v>0</v>
      </c>
      <c r="P7" s="544">
        <f t="shared" si="0"/>
        <v>0</v>
      </c>
      <c r="Q7" s="544">
        <f t="shared" si="0"/>
        <v>0</v>
      </c>
      <c r="R7" s="544">
        <f t="shared" si="0"/>
        <v>0</v>
      </c>
      <c r="S7" s="544">
        <f t="shared" si="0"/>
        <v>0</v>
      </c>
      <c r="T7" s="544">
        <f t="shared" si="0"/>
        <v>0</v>
      </c>
      <c r="U7" s="544">
        <f t="shared" si="0"/>
        <v>0</v>
      </c>
      <c r="V7" s="544">
        <f t="shared" si="0"/>
        <v>0</v>
      </c>
      <c r="W7" s="544">
        <f t="shared" si="0"/>
        <v>0</v>
      </c>
      <c r="X7" s="544">
        <f t="shared" si="0"/>
        <v>0</v>
      </c>
      <c r="Y7" s="544">
        <f t="shared" si="0"/>
        <v>0</v>
      </c>
      <c r="Z7" s="544">
        <f t="shared" si="0"/>
        <v>0</v>
      </c>
      <c r="AA7" s="544">
        <f t="shared" si="0"/>
        <v>0</v>
      </c>
      <c r="AB7" s="544">
        <f t="shared" si="0"/>
        <v>0</v>
      </c>
      <c r="AC7" s="138" t="str">
        <f>IF(C7=(SUM(K7:O7)),"Đúng","Sai")</f>
        <v>Đúng</v>
      </c>
      <c r="AD7" s="138" t="str">
        <f>IF(AND(P7&lt;=C7,Q7&lt;=C7,R7&lt;=C7,S7&lt;=C7,T7&lt;=C7,U7&lt;=C7,V7&lt;=C7,X7&lt;=C7,W7&lt;=C7),"Đúng","Sai")</f>
        <v>Đúng</v>
      </c>
      <c r="AE7" s="138" t="str">
        <f>IF(Y7=Z7+AA7,"Đúng","Sai")</f>
        <v>Đúng</v>
      </c>
    </row>
    <row r="8" spans="1:39" s="5" customFormat="1" ht="15" customHeight="1" x14ac:dyDescent="0.15">
      <c r="A8" s="245"/>
      <c r="B8" s="289" t="s">
        <v>23</v>
      </c>
      <c r="C8" s="545">
        <f>SUM(D8:G8)</f>
        <v>0</v>
      </c>
      <c r="D8" s="546"/>
      <c r="E8" s="546"/>
      <c r="F8" s="546"/>
      <c r="G8" s="546"/>
      <c r="H8" s="546"/>
      <c r="I8" s="546"/>
      <c r="J8" s="546"/>
      <c r="K8" s="546"/>
      <c r="L8" s="547"/>
      <c r="M8" s="547"/>
      <c r="N8" s="547"/>
      <c r="O8" s="548"/>
      <c r="P8" s="546"/>
      <c r="Q8" s="546"/>
      <c r="R8" s="546"/>
      <c r="S8" s="546"/>
      <c r="T8" s="546"/>
      <c r="U8" s="546"/>
      <c r="V8" s="546"/>
      <c r="W8" s="546"/>
      <c r="X8" s="546"/>
      <c r="Y8" s="546"/>
      <c r="Z8" s="546"/>
      <c r="AA8" s="546"/>
      <c r="AB8" s="546"/>
      <c r="AC8" s="138" t="str">
        <f t="shared" ref="AC8:AC31" si="1">IF(C8=(SUM(K8:O8)),"Đúng","Sai")</f>
        <v>Đúng</v>
      </c>
      <c r="AD8" s="138" t="str">
        <f t="shared" ref="AD8:AD31" si="2">IF(AND(P8&lt;=C8,Q8&lt;=C8,R8&lt;=C8,S8&lt;=C8,T8&lt;=C8,U8&lt;=C8,V8&lt;=C8,X8&lt;=C8,W8&lt;=C8),"Đúng","Sai")</f>
        <v>Đúng</v>
      </c>
      <c r="AE8" s="138" t="str">
        <f t="shared" ref="AE8:AE31" si="3">IF(Y8=Z8+AA8,"Đúng","Sai")</f>
        <v>Đúng</v>
      </c>
    </row>
    <row r="9" spans="1:39" s="5" customFormat="1" ht="15" customHeight="1" x14ac:dyDescent="0.15">
      <c r="A9" s="268"/>
      <c r="B9" s="216" t="s">
        <v>24</v>
      </c>
      <c r="C9" s="545">
        <f>SUM(D9:G9)</f>
        <v>0</v>
      </c>
      <c r="D9" s="549"/>
      <c r="E9" s="549"/>
      <c r="F9" s="549"/>
      <c r="G9" s="549"/>
      <c r="H9" s="549"/>
      <c r="I9" s="549"/>
      <c r="J9" s="549"/>
      <c r="K9" s="549"/>
      <c r="L9" s="549"/>
      <c r="M9" s="550"/>
      <c r="N9" s="550"/>
      <c r="O9" s="549"/>
      <c r="P9" s="549"/>
      <c r="Q9" s="549"/>
      <c r="R9" s="549"/>
      <c r="S9" s="549"/>
      <c r="T9" s="549"/>
      <c r="U9" s="549"/>
      <c r="V9" s="549"/>
      <c r="W9" s="549"/>
      <c r="X9" s="549"/>
      <c r="Y9" s="549"/>
      <c r="Z9" s="549"/>
      <c r="AA9" s="549"/>
      <c r="AB9" s="549"/>
      <c r="AC9" s="138" t="str">
        <f t="shared" si="1"/>
        <v>Đúng</v>
      </c>
      <c r="AD9" s="138" t="str">
        <f t="shared" si="2"/>
        <v>Đúng</v>
      </c>
      <c r="AE9" s="138" t="str">
        <f t="shared" si="3"/>
        <v>Đúng</v>
      </c>
    </row>
    <row r="10" spans="1:39" s="5" customFormat="1" ht="15" customHeight="1" x14ac:dyDescent="0.15">
      <c r="A10" s="204"/>
      <c r="B10" s="201" t="s">
        <v>25</v>
      </c>
      <c r="C10" s="545">
        <f>SUM(D10:G10)</f>
        <v>0</v>
      </c>
      <c r="D10" s="549"/>
      <c r="E10" s="549"/>
      <c r="F10" s="549"/>
      <c r="G10" s="549"/>
      <c r="H10" s="549"/>
      <c r="I10" s="549"/>
      <c r="J10" s="549"/>
      <c r="K10" s="549"/>
      <c r="L10" s="549"/>
      <c r="M10" s="549"/>
      <c r="N10" s="550"/>
      <c r="O10" s="549"/>
      <c r="P10" s="549"/>
      <c r="Q10" s="549"/>
      <c r="R10" s="549"/>
      <c r="S10" s="549"/>
      <c r="T10" s="549"/>
      <c r="U10" s="549"/>
      <c r="V10" s="549"/>
      <c r="W10" s="549"/>
      <c r="X10" s="549"/>
      <c r="Y10" s="549"/>
      <c r="Z10" s="549"/>
      <c r="AA10" s="549"/>
      <c r="AB10" s="549"/>
      <c r="AC10" s="138" t="str">
        <f t="shared" si="1"/>
        <v>Đúng</v>
      </c>
      <c r="AD10" s="138" t="str">
        <f t="shared" si="2"/>
        <v>Đúng</v>
      </c>
      <c r="AE10" s="138" t="str">
        <f t="shared" si="3"/>
        <v>Đúng</v>
      </c>
    </row>
    <row r="11" spans="1:39" s="5" customFormat="1" ht="15" customHeight="1" x14ac:dyDescent="0.15">
      <c r="A11" s="264"/>
      <c r="B11" s="265" t="s">
        <v>26</v>
      </c>
      <c r="C11" s="545">
        <f>SUM(D11:G11)</f>
        <v>0</v>
      </c>
      <c r="D11" s="551"/>
      <c r="E11" s="551"/>
      <c r="F11" s="551"/>
      <c r="G11" s="551"/>
      <c r="H11" s="551"/>
      <c r="I11" s="551"/>
      <c r="J11" s="551"/>
      <c r="K11" s="551"/>
      <c r="L11" s="551"/>
      <c r="M11" s="551"/>
      <c r="N11" s="551"/>
      <c r="O11" s="551"/>
      <c r="P11" s="552"/>
      <c r="Q11" s="553"/>
      <c r="R11" s="551"/>
      <c r="S11" s="551"/>
      <c r="T11" s="551"/>
      <c r="U11" s="551"/>
      <c r="V11" s="551"/>
      <c r="W11" s="553"/>
      <c r="X11" s="553"/>
      <c r="Y11" s="549"/>
      <c r="Z11" s="551"/>
      <c r="AA11" s="551"/>
      <c r="AB11" s="551"/>
      <c r="AC11" s="138" t="str">
        <f t="shared" si="1"/>
        <v>Đúng</v>
      </c>
      <c r="AD11" s="138" t="str">
        <f t="shared" si="2"/>
        <v>Đúng</v>
      </c>
      <c r="AE11" s="138" t="str">
        <f t="shared" si="3"/>
        <v>Đúng</v>
      </c>
    </row>
    <row r="12" spans="1:39" s="5" customFormat="1" ht="15" customHeight="1" x14ac:dyDescent="0.15">
      <c r="A12" s="243" t="s">
        <v>27</v>
      </c>
      <c r="B12" s="266" t="s">
        <v>28</v>
      </c>
      <c r="C12" s="544">
        <f>SUM(C13:C18)</f>
        <v>0</v>
      </c>
      <c r="D12" s="544">
        <f t="shared" ref="D12:AB12" si="4">SUM(D13:D18)</f>
        <v>0</v>
      </c>
      <c r="E12" s="544">
        <f t="shared" si="4"/>
        <v>0</v>
      </c>
      <c r="F12" s="544">
        <f t="shared" si="4"/>
        <v>0</v>
      </c>
      <c r="G12" s="544">
        <f t="shared" si="4"/>
        <v>0</v>
      </c>
      <c r="H12" s="544">
        <f t="shared" si="4"/>
        <v>0</v>
      </c>
      <c r="I12" s="544">
        <f t="shared" ref="I12" si="5">SUM(I13:I18)</f>
        <v>0</v>
      </c>
      <c r="J12" s="544">
        <f t="shared" ref="J12" si="6">SUM(J13:J18)</f>
        <v>0</v>
      </c>
      <c r="K12" s="544">
        <f t="shared" si="4"/>
        <v>0</v>
      </c>
      <c r="L12" s="544">
        <f t="shared" si="4"/>
        <v>0</v>
      </c>
      <c r="M12" s="544">
        <f t="shared" si="4"/>
        <v>0</v>
      </c>
      <c r="N12" s="544">
        <f t="shared" si="4"/>
        <v>0</v>
      </c>
      <c r="O12" s="544">
        <f t="shared" si="4"/>
        <v>0</v>
      </c>
      <c r="P12" s="544">
        <f t="shared" si="4"/>
        <v>0</v>
      </c>
      <c r="Q12" s="544">
        <f t="shared" si="4"/>
        <v>0</v>
      </c>
      <c r="R12" s="544">
        <f t="shared" si="4"/>
        <v>0</v>
      </c>
      <c r="S12" s="544">
        <f t="shared" si="4"/>
        <v>0</v>
      </c>
      <c r="T12" s="544">
        <f t="shared" si="4"/>
        <v>0</v>
      </c>
      <c r="U12" s="544">
        <f t="shared" si="4"/>
        <v>0</v>
      </c>
      <c r="V12" s="544">
        <f t="shared" si="4"/>
        <v>0</v>
      </c>
      <c r="W12" s="544">
        <f t="shared" si="4"/>
        <v>0</v>
      </c>
      <c r="X12" s="544">
        <f t="shared" si="4"/>
        <v>0</v>
      </c>
      <c r="Y12" s="544">
        <f t="shared" si="4"/>
        <v>0</v>
      </c>
      <c r="Z12" s="544">
        <f t="shared" si="4"/>
        <v>0</v>
      </c>
      <c r="AA12" s="544">
        <f t="shared" si="4"/>
        <v>0</v>
      </c>
      <c r="AB12" s="544">
        <f t="shared" si="4"/>
        <v>0</v>
      </c>
      <c r="AC12" s="138" t="str">
        <f t="shared" si="1"/>
        <v>Đúng</v>
      </c>
      <c r="AD12" s="138" t="str">
        <f t="shared" si="2"/>
        <v>Đúng</v>
      </c>
      <c r="AE12" s="138" t="str">
        <f t="shared" si="3"/>
        <v>Đúng</v>
      </c>
    </row>
    <row r="13" spans="1:39" s="5" customFormat="1" ht="15" customHeight="1" x14ac:dyDescent="0.15">
      <c r="A13" s="245"/>
      <c r="B13" s="267" t="s">
        <v>93</v>
      </c>
      <c r="C13" s="545">
        <f t="shared" ref="C13:C18" si="7">SUM(D13:G13)</f>
        <v>0</v>
      </c>
      <c r="D13" s="548"/>
      <c r="E13" s="548"/>
      <c r="F13" s="548"/>
      <c r="G13" s="548"/>
      <c r="H13" s="548"/>
      <c r="I13" s="548"/>
      <c r="J13" s="548"/>
      <c r="K13" s="548"/>
      <c r="L13" s="547"/>
      <c r="M13" s="547"/>
      <c r="N13" s="547"/>
      <c r="O13" s="548"/>
      <c r="P13" s="548"/>
      <c r="Q13" s="548"/>
      <c r="R13" s="548"/>
      <c r="S13" s="548"/>
      <c r="T13" s="548"/>
      <c r="U13" s="548"/>
      <c r="V13" s="548"/>
      <c r="W13" s="548"/>
      <c r="X13" s="548"/>
      <c r="Y13" s="549"/>
      <c r="Z13" s="548"/>
      <c r="AA13" s="548"/>
      <c r="AB13" s="548"/>
      <c r="AC13" s="138" t="str">
        <f t="shared" si="1"/>
        <v>Đúng</v>
      </c>
      <c r="AD13" s="138" t="str">
        <f t="shared" si="2"/>
        <v>Đúng</v>
      </c>
      <c r="AE13" s="138" t="str">
        <f t="shared" si="3"/>
        <v>Đúng</v>
      </c>
    </row>
    <row r="14" spans="1:39" s="5" customFormat="1" ht="16.5" customHeight="1" x14ac:dyDescent="0.15">
      <c r="A14" s="204"/>
      <c r="B14" s="201" t="s">
        <v>30</v>
      </c>
      <c r="C14" s="545">
        <f t="shared" si="7"/>
        <v>0</v>
      </c>
      <c r="D14" s="549"/>
      <c r="E14" s="549"/>
      <c r="F14" s="549"/>
      <c r="G14" s="549"/>
      <c r="H14" s="549"/>
      <c r="I14" s="549"/>
      <c r="J14" s="549"/>
      <c r="K14" s="549"/>
      <c r="L14" s="549"/>
      <c r="M14" s="550"/>
      <c r="N14" s="550"/>
      <c r="O14" s="549"/>
      <c r="P14" s="549"/>
      <c r="Q14" s="549"/>
      <c r="R14" s="549"/>
      <c r="S14" s="549"/>
      <c r="T14" s="549"/>
      <c r="U14" s="549"/>
      <c r="V14" s="549"/>
      <c r="W14" s="549"/>
      <c r="X14" s="549"/>
      <c r="Y14" s="549"/>
      <c r="Z14" s="549"/>
      <c r="AA14" s="549"/>
      <c r="AB14" s="549"/>
      <c r="AC14" s="138" t="str">
        <f t="shared" si="1"/>
        <v>Đúng</v>
      </c>
      <c r="AD14" s="138" t="str">
        <f t="shared" si="2"/>
        <v>Đúng</v>
      </c>
      <c r="AE14" s="138" t="str">
        <f t="shared" si="3"/>
        <v>Đúng</v>
      </c>
    </row>
    <row r="15" spans="1:39" s="5" customFormat="1" ht="15" customHeight="1" x14ac:dyDescent="0.15">
      <c r="A15" s="204"/>
      <c r="B15" s="201" t="s">
        <v>31</v>
      </c>
      <c r="C15" s="545">
        <f t="shared" si="7"/>
        <v>0</v>
      </c>
      <c r="D15" s="549"/>
      <c r="E15" s="549"/>
      <c r="F15" s="549"/>
      <c r="G15" s="549"/>
      <c r="H15" s="549"/>
      <c r="I15" s="549"/>
      <c r="J15" s="549"/>
      <c r="K15" s="549"/>
      <c r="L15" s="549"/>
      <c r="M15" s="549"/>
      <c r="N15" s="550"/>
      <c r="O15" s="549"/>
      <c r="P15" s="549"/>
      <c r="Q15" s="549"/>
      <c r="R15" s="549"/>
      <c r="S15" s="549"/>
      <c r="T15" s="549"/>
      <c r="U15" s="549"/>
      <c r="V15" s="549"/>
      <c r="W15" s="549"/>
      <c r="X15" s="549"/>
      <c r="Y15" s="549"/>
      <c r="Z15" s="549"/>
      <c r="AA15" s="549"/>
      <c r="AB15" s="549"/>
      <c r="AC15" s="138" t="str">
        <f t="shared" si="1"/>
        <v>Đúng</v>
      </c>
      <c r="AD15" s="138" t="str">
        <f t="shared" si="2"/>
        <v>Đúng</v>
      </c>
      <c r="AE15" s="138" t="str">
        <f t="shared" si="3"/>
        <v>Đúng</v>
      </c>
    </row>
    <row r="16" spans="1:39" s="5" customFormat="1" ht="15" customHeight="1" x14ac:dyDescent="0.15">
      <c r="A16" s="204"/>
      <c r="B16" s="201" t="s">
        <v>32</v>
      </c>
      <c r="C16" s="554">
        <f t="shared" si="7"/>
        <v>0</v>
      </c>
      <c r="D16" s="549"/>
      <c r="E16" s="549"/>
      <c r="F16" s="549"/>
      <c r="G16" s="549"/>
      <c r="H16" s="549"/>
      <c r="I16" s="549"/>
      <c r="J16" s="549"/>
      <c r="K16" s="549"/>
      <c r="L16" s="549"/>
      <c r="M16" s="549"/>
      <c r="N16" s="555"/>
      <c r="O16" s="549"/>
      <c r="P16" s="549"/>
      <c r="Q16" s="549"/>
      <c r="R16" s="549"/>
      <c r="S16" s="549"/>
      <c r="T16" s="549"/>
      <c r="U16" s="549"/>
      <c r="V16" s="549"/>
      <c r="W16" s="549"/>
      <c r="X16" s="549"/>
      <c r="Y16" s="549"/>
      <c r="Z16" s="549"/>
      <c r="AA16" s="549"/>
      <c r="AB16" s="549"/>
      <c r="AC16" s="138" t="str">
        <f t="shared" si="1"/>
        <v>Đúng</v>
      </c>
      <c r="AD16" s="138" t="str">
        <f t="shared" si="2"/>
        <v>Đúng</v>
      </c>
      <c r="AE16" s="138" t="str">
        <f t="shared" si="3"/>
        <v>Đúng</v>
      </c>
    </row>
    <row r="17" spans="1:31" s="5" customFormat="1" ht="15" customHeight="1" x14ac:dyDescent="0.15">
      <c r="A17" s="204"/>
      <c r="B17" s="201" t="s">
        <v>425</v>
      </c>
      <c r="C17" s="554">
        <f t="shared" si="7"/>
        <v>0</v>
      </c>
      <c r="D17" s="549"/>
      <c r="E17" s="549"/>
      <c r="F17" s="549"/>
      <c r="G17" s="549"/>
      <c r="H17" s="549"/>
      <c r="I17" s="549"/>
      <c r="J17" s="549"/>
      <c r="K17" s="549"/>
      <c r="L17" s="549"/>
      <c r="M17" s="549"/>
      <c r="N17" s="549"/>
      <c r="O17" s="549"/>
      <c r="P17" s="549"/>
      <c r="Q17" s="549"/>
      <c r="R17" s="549"/>
      <c r="S17" s="549"/>
      <c r="T17" s="549"/>
      <c r="U17" s="549"/>
      <c r="V17" s="549"/>
      <c r="W17" s="549"/>
      <c r="X17" s="549"/>
      <c r="Y17" s="549"/>
      <c r="Z17" s="549"/>
      <c r="AA17" s="549"/>
      <c r="AB17" s="549"/>
      <c r="AC17" s="138" t="str">
        <f t="shared" si="1"/>
        <v>Đúng</v>
      </c>
      <c r="AD17" s="138" t="str">
        <f t="shared" si="2"/>
        <v>Đúng</v>
      </c>
      <c r="AE17" s="138" t="str">
        <f t="shared" si="3"/>
        <v>Đúng</v>
      </c>
    </row>
    <row r="18" spans="1:31" s="5" customFormat="1" ht="15" customHeight="1" x14ac:dyDescent="0.15">
      <c r="A18" s="253"/>
      <c r="B18" s="256" t="s">
        <v>33</v>
      </c>
      <c r="C18" s="556">
        <f t="shared" si="7"/>
        <v>0</v>
      </c>
      <c r="D18" s="557"/>
      <c r="E18" s="557"/>
      <c r="F18" s="557"/>
      <c r="G18" s="557"/>
      <c r="H18" s="557"/>
      <c r="I18" s="557"/>
      <c r="J18" s="557"/>
      <c r="K18" s="557"/>
      <c r="L18" s="557"/>
      <c r="M18" s="557"/>
      <c r="N18" s="557"/>
      <c r="O18" s="557"/>
      <c r="P18" s="557"/>
      <c r="Q18" s="557"/>
      <c r="R18" s="557"/>
      <c r="S18" s="557"/>
      <c r="T18" s="557"/>
      <c r="U18" s="557"/>
      <c r="V18" s="557"/>
      <c r="W18" s="557"/>
      <c r="X18" s="557"/>
      <c r="Y18" s="558"/>
      <c r="Z18" s="557"/>
      <c r="AA18" s="557"/>
      <c r="AB18" s="557"/>
      <c r="AC18" s="138" t="str">
        <f t="shared" si="1"/>
        <v>Đúng</v>
      </c>
      <c r="AD18" s="138" t="str">
        <f t="shared" si="2"/>
        <v>Đúng</v>
      </c>
      <c r="AE18" s="138" t="str">
        <f t="shared" si="3"/>
        <v>Đúng</v>
      </c>
    </row>
    <row r="19" spans="1:31" s="5" customFormat="1" ht="15" customHeight="1" x14ac:dyDescent="0.15">
      <c r="A19" s="208" t="s">
        <v>34</v>
      </c>
      <c r="B19" s="269" t="s">
        <v>35</v>
      </c>
      <c r="C19" s="544">
        <f>SUM(C20:C26)</f>
        <v>0</v>
      </c>
      <c r="D19" s="559">
        <f t="shared" ref="D19:AB19" si="8">SUM(D20:D26)</f>
        <v>0</v>
      </c>
      <c r="E19" s="559">
        <f t="shared" si="8"/>
        <v>0</v>
      </c>
      <c r="F19" s="559">
        <f t="shared" si="8"/>
        <v>0</v>
      </c>
      <c r="G19" s="559">
        <f t="shared" si="8"/>
        <v>0</v>
      </c>
      <c r="H19" s="559">
        <f t="shared" si="8"/>
        <v>0</v>
      </c>
      <c r="I19" s="559">
        <f t="shared" ref="I19" si="9">SUM(I20:I26)</f>
        <v>0</v>
      </c>
      <c r="J19" s="559">
        <f t="shared" si="8"/>
        <v>0</v>
      </c>
      <c r="K19" s="559">
        <f t="shared" si="8"/>
        <v>0</v>
      </c>
      <c r="L19" s="559">
        <f t="shared" si="8"/>
        <v>0</v>
      </c>
      <c r="M19" s="559">
        <f t="shared" si="8"/>
        <v>0</v>
      </c>
      <c r="N19" s="559">
        <f t="shared" si="8"/>
        <v>0</v>
      </c>
      <c r="O19" s="559">
        <f t="shared" si="8"/>
        <v>0</v>
      </c>
      <c r="P19" s="559">
        <f t="shared" si="8"/>
        <v>0</v>
      </c>
      <c r="Q19" s="559">
        <f t="shared" si="8"/>
        <v>0</v>
      </c>
      <c r="R19" s="559">
        <f t="shared" si="8"/>
        <v>0</v>
      </c>
      <c r="S19" s="559">
        <f t="shared" si="8"/>
        <v>0</v>
      </c>
      <c r="T19" s="559">
        <f t="shared" si="8"/>
        <v>0</v>
      </c>
      <c r="U19" s="559">
        <f t="shared" si="8"/>
        <v>0</v>
      </c>
      <c r="V19" s="559">
        <f t="shared" si="8"/>
        <v>0</v>
      </c>
      <c r="W19" s="559">
        <f t="shared" si="8"/>
        <v>0</v>
      </c>
      <c r="X19" s="559">
        <f t="shared" si="8"/>
        <v>0</v>
      </c>
      <c r="Y19" s="544">
        <f t="shared" si="8"/>
        <v>0</v>
      </c>
      <c r="Z19" s="559">
        <f t="shared" si="8"/>
        <v>0</v>
      </c>
      <c r="AA19" s="559">
        <f t="shared" si="8"/>
        <v>0</v>
      </c>
      <c r="AB19" s="559">
        <f t="shared" si="8"/>
        <v>0</v>
      </c>
      <c r="AC19" s="138" t="str">
        <f t="shared" si="1"/>
        <v>Đúng</v>
      </c>
      <c r="AD19" s="138" t="str">
        <f t="shared" si="2"/>
        <v>Đúng</v>
      </c>
      <c r="AE19" s="138" t="str">
        <f t="shared" si="3"/>
        <v>Đúng</v>
      </c>
    </row>
    <row r="20" spans="1:31" s="5" customFormat="1" ht="15" customHeight="1" x14ac:dyDescent="0.15">
      <c r="A20" s="248"/>
      <c r="B20" s="263" t="s">
        <v>36</v>
      </c>
      <c r="C20" s="560">
        <f t="shared" ref="C20:C26" si="10">SUM(D20:G20)</f>
        <v>0</v>
      </c>
      <c r="D20" s="561"/>
      <c r="E20" s="561"/>
      <c r="F20" s="561"/>
      <c r="G20" s="561"/>
      <c r="H20" s="561"/>
      <c r="I20" s="561"/>
      <c r="J20" s="561"/>
      <c r="K20" s="561"/>
      <c r="L20" s="561"/>
      <c r="M20" s="561"/>
      <c r="N20" s="561"/>
      <c r="O20" s="561"/>
      <c r="P20" s="562"/>
      <c r="Q20" s="563"/>
      <c r="R20" s="561"/>
      <c r="S20" s="561"/>
      <c r="T20" s="561"/>
      <c r="U20" s="561"/>
      <c r="V20" s="561"/>
      <c r="W20" s="563"/>
      <c r="X20" s="563"/>
      <c r="Y20" s="548"/>
      <c r="Z20" s="561"/>
      <c r="AA20" s="561"/>
      <c r="AB20" s="561"/>
      <c r="AC20" s="138" t="str">
        <f t="shared" si="1"/>
        <v>Đúng</v>
      </c>
      <c r="AD20" s="138" t="str">
        <f t="shared" si="2"/>
        <v>Đúng</v>
      </c>
      <c r="AE20" s="138" t="str">
        <f t="shared" si="3"/>
        <v>Đúng</v>
      </c>
    </row>
    <row r="21" spans="1:31" s="5" customFormat="1" ht="15" customHeight="1" x14ac:dyDescent="0.15">
      <c r="A21" s="204"/>
      <c r="B21" s="201" t="s">
        <v>94</v>
      </c>
      <c r="C21" s="554">
        <f t="shared" si="10"/>
        <v>0</v>
      </c>
      <c r="D21" s="549"/>
      <c r="E21" s="549"/>
      <c r="F21" s="549"/>
      <c r="G21" s="549"/>
      <c r="H21" s="549"/>
      <c r="I21" s="549"/>
      <c r="J21" s="549"/>
      <c r="K21" s="549"/>
      <c r="L21" s="549"/>
      <c r="M21" s="549"/>
      <c r="N21" s="549"/>
      <c r="O21" s="549"/>
      <c r="P21" s="564"/>
      <c r="Q21" s="565"/>
      <c r="R21" s="549"/>
      <c r="S21" s="549"/>
      <c r="T21" s="549"/>
      <c r="U21" s="549"/>
      <c r="V21" s="549"/>
      <c r="W21" s="565"/>
      <c r="X21" s="565"/>
      <c r="Y21" s="549"/>
      <c r="Z21" s="549"/>
      <c r="AA21" s="549"/>
      <c r="AB21" s="549"/>
      <c r="AC21" s="138" t="str">
        <f t="shared" si="1"/>
        <v>Đúng</v>
      </c>
      <c r="AD21" s="138" t="str">
        <f t="shared" si="2"/>
        <v>Đúng</v>
      </c>
      <c r="AE21" s="138" t="str">
        <f t="shared" si="3"/>
        <v>Đúng</v>
      </c>
    </row>
    <row r="22" spans="1:31" s="5" customFormat="1" ht="15" customHeight="1" x14ac:dyDescent="0.15">
      <c r="A22" s="204"/>
      <c r="B22" s="201" t="s">
        <v>37</v>
      </c>
      <c r="C22" s="554">
        <f t="shared" si="10"/>
        <v>0</v>
      </c>
      <c r="D22" s="549"/>
      <c r="E22" s="549"/>
      <c r="F22" s="549"/>
      <c r="G22" s="549"/>
      <c r="H22" s="549"/>
      <c r="I22" s="549"/>
      <c r="J22" s="549"/>
      <c r="K22" s="549"/>
      <c r="L22" s="549"/>
      <c r="M22" s="549"/>
      <c r="N22" s="549"/>
      <c r="O22" s="549"/>
      <c r="P22" s="564"/>
      <c r="Q22" s="565"/>
      <c r="R22" s="549"/>
      <c r="S22" s="549"/>
      <c r="T22" s="549"/>
      <c r="U22" s="549"/>
      <c r="V22" s="549"/>
      <c r="W22" s="565"/>
      <c r="X22" s="565"/>
      <c r="Y22" s="549"/>
      <c r="Z22" s="549"/>
      <c r="AA22" s="549"/>
      <c r="AB22" s="549"/>
      <c r="AC22" s="138" t="str">
        <f t="shared" si="1"/>
        <v>Đúng</v>
      </c>
      <c r="AD22" s="138" t="str">
        <f t="shared" si="2"/>
        <v>Đúng</v>
      </c>
      <c r="AE22" s="138" t="str">
        <f t="shared" si="3"/>
        <v>Đúng</v>
      </c>
    </row>
    <row r="23" spans="1:31" s="5" customFormat="1" ht="15" customHeight="1" x14ac:dyDescent="0.15">
      <c r="A23" s="204"/>
      <c r="B23" s="201" t="s">
        <v>38</v>
      </c>
      <c r="C23" s="554">
        <f t="shared" si="10"/>
        <v>0</v>
      </c>
      <c r="D23" s="549"/>
      <c r="E23" s="549"/>
      <c r="F23" s="549"/>
      <c r="G23" s="549"/>
      <c r="H23" s="549"/>
      <c r="I23" s="549"/>
      <c r="J23" s="549"/>
      <c r="K23" s="549"/>
      <c r="L23" s="549"/>
      <c r="M23" s="549"/>
      <c r="N23" s="549"/>
      <c r="O23" s="549"/>
      <c r="P23" s="564"/>
      <c r="Q23" s="565"/>
      <c r="R23" s="549"/>
      <c r="S23" s="549"/>
      <c r="T23" s="549"/>
      <c r="U23" s="549"/>
      <c r="V23" s="549"/>
      <c r="W23" s="565"/>
      <c r="X23" s="565"/>
      <c r="Y23" s="549"/>
      <c r="Z23" s="549"/>
      <c r="AA23" s="549"/>
      <c r="AB23" s="549"/>
      <c r="AC23" s="138" t="str">
        <f t="shared" si="1"/>
        <v>Đúng</v>
      </c>
      <c r="AD23" s="138" t="str">
        <f t="shared" si="2"/>
        <v>Đúng</v>
      </c>
      <c r="AE23" s="138" t="str">
        <f t="shared" si="3"/>
        <v>Đúng</v>
      </c>
    </row>
    <row r="24" spans="1:31" s="5" customFormat="1" ht="15" customHeight="1" x14ac:dyDescent="0.15">
      <c r="A24" s="204"/>
      <c r="B24" s="201" t="s">
        <v>424</v>
      </c>
      <c r="C24" s="554">
        <f t="shared" si="10"/>
        <v>0</v>
      </c>
      <c r="D24" s="549"/>
      <c r="E24" s="549"/>
      <c r="F24" s="549"/>
      <c r="G24" s="549"/>
      <c r="H24" s="549"/>
      <c r="I24" s="549"/>
      <c r="J24" s="549"/>
      <c r="K24" s="549"/>
      <c r="L24" s="549"/>
      <c r="M24" s="549"/>
      <c r="N24" s="549"/>
      <c r="O24" s="549"/>
      <c r="P24" s="564"/>
      <c r="Q24" s="565"/>
      <c r="R24" s="549"/>
      <c r="S24" s="549"/>
      <c r="T24" s="549"/>
      <c r="U24" s="549"/>
      <c r="V24" s="549"/>
      <c r="W24" s="565"/>
      <c r="X24" s="565"/>
      <c r="Y24" s="549"/>
      <c r="Z24" s="549"/>
      <c r="AA24" s="549"/>
      <c r="AB24" s="549"/>
      <c r="AC24" s="138" t="str">
        <f t="shared" si="1"/>
        <v>Đúng</v>
      </c>
      <c r="AD24" s="138" t="str">
        <f t="shared" si="2"/>
        <v>Đúng</v>
      </c>
      <c r="AE24" s="138" t="str">
        <f t="shared" si="3"/>
        <v>Đúng</v>
      </c>
    </row>
    <row r="25" spans="1:31" s="5" customFormat="1" ht="15" customHeight="1" x14ac:dyDescent="0.15">
      <c r="A25" s="204"/>
      <c r="B25" s="201" t="s">
        <v>95</v>
      </c>
      <c r="C25" s="554">
        <f t="shared" si="10"/>
        <v>0</v>
      </c>
      <c r="D25" s="549"/>
      <c r="E25" s="549"/>
      <c r="F25" s="549"/>
      <c r="G25" s="549"/>
      <c r="H25" s="549"/>
      <c r="I25" s="549"/>
      <c r="J25" s="549"/>
      <c r="K25" s="549"/>
      <c r="L25" s="549"/>
      <c r="M25" s="549"/>
      <c r="N25" s="549"/>
      <c r="O25" s="549"/>
      <c r="P25" s="564"/>
      <c r="Q25" s="565"/>
      <c r="R25" s="549"/>
      <c r="S25" s="549"/>
      <c r="T25" s="549"/>
      <c r="U25" s="549"/>
      <c r="V25" s="549"/>
      <c r="W25" s="565"/>
      <c r="X25" s="565"/>
      <c r="Y25" s="549"/>
      <c r="Z25" s="549"/>
      <c r="AA25" s="549"/>
      <c r="AB25" s="549"/>
      <c r="AC25" s="138" t="str">
        <f t="shared" si="1"/>
        <v>Đúng</v>
      </c>
      <c r="AD25" s="138" t="str">
        <f t="shared" si="2"/>
        <v>Đúng</v>
      </c>
      <c r="AE25" s="138" t="str">
        <f t="shared" si="3"/>
        <v>Đúng</v>
      </c>
    </row>
    <row r="26" spans="1:31" s="5" customFormat="1" ht="15" customHeight="1" x14ac:dyDescent="0.15">
      <c r="A26" s="264"/>
      <c r="B26" s="265" t="s">
        <v>96</v>
      </c>
      <c r="C26" s="556">
        <f t="shared" si="10"/>
        <v>0</v>
      </c>
      <c r="D26" s="551"/>
      <c r="E26" s="551"/>
      <c r="F26" s="551"/>
      <c r="G26" s="551"/>
      <c r="H26" s="551"/>
      <c r="I26" s="551"/>
      <c r="J26" s="551"/>
      <c r="K26" s="551"/>
      <c r="L26" s="551"/>
      <c r="M26" s="551"/>
      <c r="N26" s="551"/>
      <c r="O26" s="551"/>
      <c r="P26" s="552"/>
      <c r="Q26" s="553"/>
      <c r="R26" s="551"/>
      <c r="S26" s="551"/>
      <c r="T26" s="551"/>
      <c r="U26" s="551"/>
      <c r="V26" s="551"/>
      <c r="W26" s="553"/>
      <c r="X26" s="553"/>
      <c r="Y26" s="558"/>
      <c r="Z26" s="551"/>
      <c r="AA26" s="551"/>
      <c r="AB26" s="551"/>
      <c r="AC26" s="138" t="str">
        <f t="shared" si="1"/>
        <v>Đúng</v>
      </c>
      <c r="AD26" s="138" t="str">
        <f t="shared" si="2"/>
        <v>Đúng</v>
      </c>
      <c r="AE26" s="138" t="str">
        <f t="shared" si="3"/>
        <v>Đúng</v>
      </c>
    </row>
    <row r="27" spans="1:31" s="5" customFormat="1" ht="15" customHeight="1" x14ac:dyDescent="0.15">
      <c r="A27" s="208" t="s">
        <v>41</v>
      </c>
      <c r="B27" s="269" t="s">
        <v>442</v>
      </c>
      <c r="C27" s="544">
        <f>SUM(C28:C31)</f>
        <v>0</v>
      </c>
      <c r="D27" s="559">
        <f>SUM(D28:D31)</f>
        <v>0</v>
      </c>
      <c r="E27" s="559">
        <f t="shared" ref="E27:AB27" si="11">SUM(E28:E31)</f>
        <v>0</v>
      </c>
      <c r="F27" s="559">
        <f t="shared" si="11"/>
        <v>0</v>
      </c>
      <c r="G27" s="559">
        <f t="shared" si="11"/>
        <v>0</v>
      </c>
      <c r="H27" s="559">
        <f t="shared" si="11"/>
        <v>0</v>
      </c>
      <c r="I27" s="559">
        <f t="shared" ref="I27" si="12">SUM(I28:I31)</f>
        <v>0</v>
      </c>
      <c r="J27" s="559">
        <f t="shared" si="11"/>
        <v>0</v>
      </c>
      <c r="K27" s="559">
        <f t="shared" si="11"/>
        <v>0</v>
      </c>
      <c r="L27" s="559">
        <f t="shared" si="11"/>
        <v>0</v>
      </c>
      <c r="M27" s="559">
        <f t="shared" si="11"/>
        <v>0</v>
      </c>
      <c r="N27" s="559">
        <f t="shared" si="11"/>
        <v>0</v>
      </c>
      <c r="O27" s="559">
        <f t="shared" si="11"/>
        <v>0</v>
      </c>
      <c r="P27" s="559">
        <f t="shared" si="11"/>
        <v>0</v>
      </c>
      <c r="Q27" s="559">
        <f t="shared" si="11"/>
        <v>0</v>
      </c>
      <c r="R27" s="559">
        <f t="shared" si="11"/>
        <v>0</v>
      </c>
      <c r="S27" s="559">
        <f t="shared" si="11"/>
        <v>0</v>
      </c>
      <c r="T27" s="559">
        <f t="shared" si="11"/>
        <v>0</v>
      </c>
      <c r="U27" s="559">
        <f t="shared" si="11"/>
        <v>0</v>
      </c>
      <c r="V27" s="559">
        <f t="shared" si="11"/>
        <v>0</v>
      </c>
      <c r="W27" s="559">
        <f t="shared" si="11"/>
        <v>0</v>
      </c>
      <c r="X27" s="559">
        <f t="shared" si="11"/>
        <v>0</v>
      </c>
      <c r="Y27" s="544">
        <f t="shared" si="11"/>
        <v>0</v>
      </c>
      <c r="Z27" s="559">
        <f t="shared" si="11"/>
        <v>0</v>
      </c>
      <c r="AA27" s="559">
        <f t="shared" si="11"/>
        <v>0</v>
      </c>
      <c r="AB27" s="559">
        <f t="shared" si="11"/>
        <v>0</v>
      </c>
      <c r="AC27" s="138" t="str">
        <f t="shared" si="1"/>
        <v>Đúng</v>
      </c>
      <c r="AD27" s="138" t="str">
        <f t="shared" si="2"/>
        <v>Đúng</v>
      </c>
      <c r="AE27" s="138" t="str">
        <f t="shared" si="3"/>
        <v>Đúng</v>
      </c>
    </row>
    <row r="28" spans="1:31" s="5" customFormat="1" ht="17.25" customHeight="1" x14ac:dyDescent="0.15">
      <c r="A28" s="248"/>
      <c r="B28" s="326" t="s">
        <v>440</v>
      </c>
      <c r="C28" s="560">
        <f t="shared" ref="C28:C31" si="13">SUM(D28:G28)</f>
        <v>0</v>
      </c>
      <c r="D28" s="561"/>
      <c r="E28" s="561"/>
      <c r="F28" s="561"/>
      <c r="G28" s="561"/>
      <c r="H28" s="561"/>
      <c r="I28" s="561"/>
      <c r="J28" s="561"/>
      <c r="K28" s="561"/>
      <c r="L28" s="561"/>
      <c r="M28" s="561"/>
      <c r="N28" s="561"/>
      <c r="O28" s="561"/>
      <c r="P28" s="566"/>
      <c r="Q28" s="567"/>
      <c r="R28" s="568"/>
      <c r="S28" s="568"/>
      <c r="T28" s="568"/>
      <c r="U28" s="568"/>
      <c r="V28" s="568"/>
      <c r="W28" s="567"/>
      <c r="X28" s="567"/>
      <c r="Y28" s="548"/>
      <c r="Z28" s="561"/>
      <c r="AA28" s="561"/>
      <c r="AB28" s="561"/>
      <c r="AC28" s="138" t="str">
        <f t="shared" si="1"/>
        <v>Đúng</v>
      </c>
      <c r="AD28" s="138" t="str">
        <f t="shared" si="2"/>
        <v>Đúng</v>
      </c>
      <c r="AE28" s="138" t="str">
        <f t="shared" si="3"/>
        <v>Đúng</v>
      </c>
    </row>
    <row r="29" spans="1:31" s="5" customFormat="1" ht="23.25" customHeight="1" x14ac:dyDescent="0.15">
      <c r="A29" s="204"/>
      <c r="B29" s="327" t="s">
        <v>434</v>
      </c>
      <c r="C29" s="554">
        <f t="shared" si="13"/>
        <v>0</v>
      </c>
      <c r="D29" s="549"/>
      <c r="E29" s="549"/>
      <c r="F29" s="549"/>
      <c r="G29" s="549"/>
      <c r="H29" s="549"/>
      <c r="I29" s="549"/>
      <c r="J29" s="549"/>
      <c r="K29" s="549"/>
      <c r="L29" s="549"/>
      <c r="M29" s="549"/>
      <c r="N29" s="549"/>
      <c r="O29" s="549"/>
      <c r="P29" s="569"/>
      <c r="Q29" s="570"/>
      <c r="R29" s="571"/>
      <c r="S29" s="571"/>
      <c r="T29" s="571"/>
      <c r="U29" s="571"/>
      <c r="V29" s="571"/>
      <c r="W29" s="570"/>
      <c r="X29" s="570"/>
      <c r="Y29" s="549"/>
      <c r="Z29" s="549"/>
      <c r="AA29" s="549"/>
      <c r="AB29" s="549"/>
      <c r="AC29" s="138" t="str">
        <f t="shared" si="1"/>
        <v>Đúng</v>
      </c>
      <c r="AD29" s="138" t="str">
        <f t="shared" si="2"/>
        <v>Đúng</v>
      </c>
      <c r="AE29" s="138" t="str">
        <f t="shared" si="3"/>
        <v>Đúng</v>
      </c>
    </row>
    <row r="30" spans="1:31" s="5" customFormat="1" ht="23.25" customHeight="1" x14ac:dyDescent="0.15">
      <c r="A30" s="204"/>
      <c r="B30" s="327" t="s">
        <v>435</v>
      </c>
      <c r="C30" s="554">
        <f t="shared" ref="C30" si="14">SUM(D30:G30)</f>
        <v>0</v>
      </c>
      <c r="D30" s="558"/>
      <c r="E30" s="558"/>
      <c r="F30" s="558"/>
      <c r="G30" s="558"/>
      <c r="H30" s="558"/>
      <c r="I30" s="558"/>
      <c r="J30" s="558"/>
      <c r="K30" s="558"/>
      <c r="L30" s="558"/>
      <c r="M30" s="558"/>
      <c r="N30" s="558"/>
      <c r="O30" s="558"/>
      <c r="P30" s="572"/>
      <c r="Q30" s="573"/>
      <c r="R30" s="574"/>
      <c r="S30" s="574"/>
      <c r="T30" s="574"/>
      <c r="U30" s="574"/>
      <c r="V30" s="574"/>
      <c r="W30" s="573"/>
      <c r="X30" s="573"/>
      <c r="Y30" s="549"/>
      <c r="Z30" s="558"/>
      <c r="AA30" s="558"/>
      <c r="AB30" s="558"/>
      <c r="AC30" s="138" t="str">
        <f t="shared" si="1"/>
        <v>Đúng</v>
      </c>
      <c r="AD30" s="138" t="str">
        <f t="shared" si="2"/>
        <v>Đúng</v>
      </c>
      <c r="AE30" s="138" t="str">
        <f t="shared" si="3"/>
        <v>Đúng</v>
      </c>
    </row>
    <row r="31" spans="1:31" s="5" customFormat="1" ht="33.75" customHeight="1" x14ac:dyDescent="0.15">
      <c r="A31" s="253"/>
      <c r="B31" s="328" t="s">
        <v>535</v>
      </c>
      <c r="C31" s="556">
        <f t="shared" si="13"/>
        <v>0</v>
      </c>
      <c r="D31" s="557"/>
      <c r="E31" s="557"/>
      <c r="F31" s="557"/>
      <c r="G31" s="557"/>
      <c r="H31" s="557"/>
      <c r="I31" s="557"/>
      <c r="J31" s="557"/>
      <c r="K31" s="557"/>
      <c r="L31" s="557"/>
      <c r="M31" s="557"/>
      <c r="N31" s="557"/>
      <c r="O31" s="557"/>
      <c r="P31" s="575"/>
      <c r="Q31" s="576"/>
      <c r="R31" s="577"/>
      <c r="S31" s="577"/>
      <c r="T31" s="577"/>
      <c r="U31" s="577"/>
      <c r="V31" s="577"/>
      <c r="W31" s="576"/>
      <c r="X31" s="576"/>
      <c r="Y31" s="557"/>
      <c r="Z31" s="557"/>
      <c r="AA31" s="557"/>
      <c r="AB31" s="557"/>
      <c r="AC31" s="138" t="str">
        <f t="shared" si="1"/>
        <v>Đúng</v>
      </c>
      <c r="AD31" s="138" t="str">
        <f t="shared" si="2"/>
        <v>Đúng</v>
      </c>
      <c r="AE31" s="138" t="str">
        <f t="shared" si="3"/>
        <v>Đúng</v>
      </c>
    </row>
    <row r="32" spans="1:31" s="29" customFormat="1" ht="33" customHeight="1" x14ac:dyDescent="0.2">
      <c r="A32" s="37" t="s">
        <v>438</v>
      </c>
      <c r="B32" s="487" t="s">
        <v>657</v>
      </c>
      <c r="C32" s="871" t="s">
        <v>420</v>
      </c>
      <c r="D32" s="871"/>
      <c r="E32" s="871"/>
      <c r="F32" s="872"/>
      <c r="G32" s="873"/>
      <c r="H32" s="874"/>
      <c r="I32" s="874"/>
      <c r="J32" s="874"/>
      <c r="K32" s="875"/>
      <c r="L32" s="2"/>
      <c r="M32" s="330"/>
      <c r="N32" s="330"/>
      <c r="O32" s="876" t="s">
        <v>421</v>
      </c>
      <c r="P32" s="876"/>
      <c r="Q32" s="876"/>
      <c r="R32" s="876"/>
      <c r="S32" s="873"/>
      <c r="T32" s="874"/>
      <c r="U32" s="875"/>
      <c r="V32" s="33"/>
      <c r="Y32" s="543"/>
      <c r="Z32" s="870"/>
      <c r="AA32" s="870"/>
      <c r="AB32" s="870"/>
      <c r="AC32" s="78"/>
    </row>
    <row r="33" spans="1:33" ht="18" customHeight="1" x14ac:dyDescent="0.2">
      <c r="B33" s="331"/>
      <c r="C33" s="332"/>
      <c r="D33" s="332"/>
      <c r="E33" s="332"/>
      <c r="F33" s="332"/>
      <c r="G33" s="333"/>
      <c r="H33" s="333"/>
      <c r="I33" s="333"/>
      <c r="J33" s="333"/>
      <c r="K33" s="333"/>
      <c r="L33" s="111"/>
      <c r="M33" s="332"/>
      <c r="N33" s="332"/>
      <c r="O33" s="332"/>
      <c r="P33" s="332"/>
      <c r="Q33" s="333"/>
      <c r="R33" s="333"/>
      <c r="S33" s="333"/>
      <c r="T33" s="111"/>
      <c r="U33" s="111"/>
      <c r="V33" s="111"/>
      <c r="W33" s="111"/>
      <c r="X33" s="126"/>
      <c r="Y33" s="126"/>
      <c r="Z33" s="126"/>
      <c r="AA33" s="126"/>
      <c r="AB33" s="126"/>
      <c r="AC33" s="453"/>
      <c r="AD33" s="31"/>
      <c r="AE33" s="31"/>
    </row>
    <row r="34" spans="1:33" s="29" customFormat="1" ht="18.75" customHeight="1" x14ac:dyDescent="0.2">
      <c r="A34" s="2"/>
      <c r="B34" s="18"/>
      <c r="C34" s="138" t="str">
        <f>IF(AND(C7=C27,C7=C19), "Đúng","Sai")</f>
        <v>Đúng</v>
      </c>
      <c r="D34" s="138" t="str">
        <f t="shared" ref="D34:AB34" si="15">IF(AND(D7=D27,D7=D19), "Đúng","Sai")</f>
        <v>Đúng</v>
      </c>
      <c r="E34" s="138" t="str">
        <f t="shared" si="15"/>
        <v>Đúng</v>
      </c>
      <c r="F34" s="138" t="str">
        <f t="shared" si="15"/>
        <v>Đúng</v>
      </c>
      <c r="G34" s="138" t="str">
        <f t="shared" si="15"/>
        <v>Đúng</v>
      </c>
      <c r="H34" s="138" t="str">
        <f t="shared" si="15"/>
        <v>Đúng</v>
      </c>
      <c r="I34" s="138" t="str">
        <f t="shared" si="15"/>
        <v>Đúng</v>
      </c>
      <c r="J34" s="138" t="str">
        <f t="shared" si="15"/>
        <v>Đúng</v>
      </c>
      <c r="K34" s="138" t="str">
        <f t="shared" si="15"/>
        <v>Đúng</v>
      </c>
      <c r="L34" s="138" t="str">
        <f t="shared" si="15"/>
        <v>Đúng</v>
      </c>
      <c r="M34" s="138" t="str">
        <f t="shared" si="15"/>
        <v>Đúng</v>
      </c>
      <c r="N34" s="138" t="str">
        <f t="shared" si="15"/>
        <v>Đúng</v>
      </c>
      <c r="O34" s="138" t="str">
        <f t="shared" si="15"/>
        <v>Đúng</v>
      </c>
      <c r="P34" s="138" t="str">
        <f t="shared" si="15"/>
        <v>Đúng</v>
      </c>
      <c r="Q34" s="138" t="str">
        <f t="shared" si="15"/>
        <v>Đúng</v>
      </c>
      <c r="R34" s="138" t="str">
        <f t="shared" si="15"/>
        <v>Đúng</v>
      </c>
      <c r="S34" s="138" t="str">
        <f t="shared" si="15"/>
        <v>Đúng</v>
      </c>
      <c r="T34" s="138" t="str">
        <f t="shared" si="15"/>
        <v>Đúng</v>
      </c>
      <c r="U34" s="138" t="str">
        <f t="shared" si="15"/>
        <v>Đúng</v>
      </c>
      <c r="V34" s="138" t="str">
        <f t="shared" si="15"/>
        <v>Đúng</v>
      </c>
      <c r="W34" s="138" t="str">
        <f t="shared" si="15"/>
        <v>Đúng</v>
      </c>
      <c r="X34" s="138" t="str">
        <f t="shared" si="15"/>
        <v>Đúng</v>
      </c>
      <c r="Y34" s="138" t="str">
        <f t="shared" si="15"/>
        <v>Đúng</v>
      </c>
      <c r="Z34" s="138" t="str">
        <f t="shared" si="15"/>
        <v>Đúng</v>
      </c>
      <c r="AA34" s="138" t="str">
        <f t="shared" si="15"/>
        <v>Đúng</v>
      </c>
      <c r="AB34" s="138" t="str">
        <f t="shared" si="15"/>
        <v>Đúng</v>
      </c>
      <c r="AC34" s="128"/>
    </row>
    <row r="35" spans="1:33" s="29" customFormat="1" ht="21.75" customHeight="1" x14ac:dyDescent="0.2">
      <c r="A35" s="2"/>
      <c r="B35" s="18"/>
      <c r="C35" s="138"/>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8"/>
    </row>
    <row r="36" spans="1:33" ht="18.75" customHeight="1" x14ac:dyDescent="0.2">
      <c r="A36" s="2"/>
      <c r="B36" s="18"/>
      <c r="C36" s="138"/>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6"/>
      <c r="AD36" s="33"/>
      <c r="AE36" s="33"/>
      <c r="AF36" s="31"/>
      <c r="AG36" s="31"/>
    </row>
    <row r="37" spans="1:33" x14ac:dyDescent="0.2">
      <c r="B37" s="18"/>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9"/>
    </row>
    <row r="38" spans="1:33" x14ac:dyDescent="0.2">
      <c r="B38" s="18"/>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c r="AA38" s="127"/>
      <c r="AB38" s="127"/>
      <c r="AC38" s="129"/>
    </row>
    <row r="39" spans="1:33" x14ac:dyDescent="0.2">
      <c r="C39" s="111"/>
      <c r="D39" s="111"/>
      <c r="E39" s="111"/>
      <c r="F39" s="111"/>
      <c r="G39" s="111"/>
      <c r="H39" s="111"/>
      <c r="I39" s="111"/>
      <c r="J39" s="111"/>
      <c r="K39" s="111"/>
      <c r="L39" s="111"/>
      <c r="M39" s="111"/>
      <c r="N39" s="111"/>
      <c r="O39" s="111"/>
      <c r="P39" s="111"/>
      <c r="Q39" s="111"/>
      <c r="R39" s="111"/>
      <c r="S39" s="111"/>
      <c r="T39" s="111"/>
      <c r="U39" s="111"/>
      <c r="V39" s="111"/>
      <c r="W39" s="111"/>
      <c r="X39" s="111"/>
      <c r="Y39" s="111"/>
      <c r="Z39" s="111"/>
      <c r="AA39" s="111"/>
      <c r="AB39" s="111"/>
      <c r="AC39" s="111"/>
    </row>
    <row r="40" spans="1:33" x14ac:dyDescent="0.2">
      <c r="C40" s="111"/>
      <c r="D40" s="111"/>
      <c r="E40" s="111"/>
      <c r="F40" s="111"/>
      <c r="G40" s="111"/>
      <c r="H40" s="111"/>
      <c r="I40" s="111"/>
      <c r="J40" s="111"/>
      <c r="K40" s="111"/>
      <c r="L40" s="111"/>
      <c r="M40" s="111"/>
      <c r="N40" s="111"/>
      <c r="O40" s="111"/>
      <c r="P40" s="111"/>
      <c r="Q40" s="111"/>
      <c r="R40" s="111"/>
      <c r="S40" s="111"/>
      <c r="T40" s="111"/>
      <c r="U40" s="111"/>
      <c r="V40" s="111"/>
      <c r="W40" s="111"/>
      <c r="X40" s="111"/>
      <c r="Y40" s="111"/>
      <c r="Z40" s="111"/>
      <c r="AA40" s="111"/>
      <c r="AB40" s="111"/>
      <c r="AC40" s="111"/>
    </row>
  </sheetData>
  <sheetProtection algorithmName="SHA-512" hashValue="ItjeEl9Kchz/ty+lrwDLiNfubuI/ShbveHW1z2+mEa7az9QDjITKy/3U52rm1oSBiCgXilJylBhJJdmKI3ijRg==" saltValue="GVciCEoaSa1Uphk9aVEwlw==" spinCount="100000" sheet="1" formatCells="0" formatColumns="0" formatRows="0"/>
  <mergeCells count="41">
    <mergeCell ref="I3:I5"/>
    <mergeCell ref="S4:S5"/>
    <mergeCell ref="T4:T5"/>
    <mergeCell ref="U4:U5"/>
    <mergeCell ref="V4:V5"/>
    <mergeCell ref="K4:K5"/>
    <mergeCell ref="J3:J5"/>
    <mergeCell ref="Y3:AA3"/>
    <mergeCell ref="AB3:AB5"/>
    <mergeCell ref="L4:L5"/>
    <mergeCell ref="Y4:Y5"/>
    <mergeCell ref="Z4:AA4"/>
    <mergeCell ref="M4:M5"/>
    <mergeCell ref="N4:N5"/>
    <mergeCell ref="O4:O5"/>
    <mergeCell ref="P4:P5"/>
    <mergeCell ref="Q4:Q5"/>
    <mergeCell ref="R4:R5"/>
    <mergeCell ref="K3:O3"/>
    <mergeCell ref="P3:X3"/>
    <mergeCell ref="Y1:AB1"/>
    <mergeCell ref="AK1:AM1"/>
    <mergeCell ref="A2:B2"/>
    <mergeCell ref="Y2:AB2"/>
    <mergeCell ref="H3:H5"/>
    <mergeCell ref="D4:D5"/>
    <mergeCell ref="E4:E5"/>
    <mergeCell ref="F4:F5"/>
    <mergeCell ref="G4:G5"/>
    <mergeCell ref="A3:A5"/>
    <mergeCell ref="B3:B5"/>
    <mergeCell ref="C3:C5"/>
    <mergeCell ref="D3:G3"/>
    <mergeCell ref="A1:X1"/>
    <mergeCell ref="W4:W5"/>
    <mergeCell ref="X4:X5"/>
    <mergeCell ref="Z32:AB32"/>
    <mergeCell ref="C32:F32"/>
    <mergeCell ref="G32:K32"/>
    <mergeCell ref="O32:R32"/>
    <mergeCell ref="S32:U32"/>
  </mergeCells>
  <conditionalFormatting sqref="A34:XFD34 C35:C36">
    <cfRule type="cellIs" dxfId="45" priority="4" operator="equal">
      <formula>"Đúng"</formula>
    </cfRule>
  </conditionalFormatting>
  <conditionalFormatting sqref="AC1:AC1048576">
    <cfRule type="cellIs" dxfId="44" priority="1" operator="equal">
      <formula>"Đúng"</formula>
    </cfRule>
  </conditionalFormatting>
  <conditionalFormatting sqref="AD7:AE31">
    <cfRule type="cellIs" dxfId="43" priority="3" operator="equal">
      <formula>"Đúng"</formula>
    </cfRule>
  </conditionalFormatting>
  <printOptions horizontalCentered="1" verticalCentered="1"/>
  <pageMargins left="0.19685039370078741" right="0" top="0.19685039370078741" bottom="0.23622047244094491" header="0" footer="0"/>
  <pageSetup paperSize="9" scale="82"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enableFormatConditionsCalculation="0">
    <tabColor rgb="FFC00000"/>
    <pageSetUpPr fitToPage="1"/>
  </sheetPr>
  <dimension ref="A1:AG28"/>
  <sheetViews>
    <sheetView topLeftCell="A10" zoomScale="115" zoomScaleNormal="115" zoomScalePageLayoutView="115" workbookViewId="0">
      <selection activeCell="K10" sqref="K10"/>
    </sheetView>
  </sheetViews>
  <sheetFormatPr baseColWidth="10" defaultColWidth="5.5" defaultRowHeight="16" x14ac:dyDescent="0.2"/>
  <cols>
    <col min="1" max="1" width="4.83203125" style="24" customWidth="1"/>
    <col min="2" max="2" width="30.83203125" style="2" customWidth="1"/>
    <col min="3" max="3" width="8.33203125" style="39" customWidth="1"/>
    <col min="4" max="6" width="6.83203125" style="2" customWidth="1"/>
    <col min="7" max="7" width="9" style="2" customWidth="1"/>
    <col min="8" max="10" width="6.83203125" style="2" customWidth="1"/>
    <col min="11" max="11" width="9.1640625" style="2" customWidth="1"/>
    <col min="12" max="12" width="7.6640625" style="2" customWidth="1"/>
    <col min="13" max="13" width="8.83203125" style="2" customWidth="1"/>
    <col min="14" max="14" width="9.5" style="2" customWidth="1"/>
    <col min="15" max="15" width="8.1640625" style="2" customWidth="1"/>
    <col min="16" max="16" width="8.5" style="2" customWidth="1"/>
    <col min="17" max="19" width="6.83203125" style="2" customWidth="1"/>
    <col min="20" max="20" width="9.33203125" style="8" customWidth="1"/>
    <col min="21" max="16384" width="5.5" style="2"/>
  </cols>
  <sheetData>
    <row r="1" spans="1:33" s="1" customFormat="1" ht="29.25" customHeight="1" x14ac:dyDescent="0.2">
      <c r="A1" s="772" t="s">
        <v>98</v>
      </c>
      <c r="B1" s="772"/>
      <c r="C1" s="772"/>
      <c r="D1" s="772"/>
      <c r="E1" s="772"/>
      <c r="F1" s="772"/>
      <c r="G1" s="772"/>
      <c r="H1" s="772"/>
      <c r="I1" s="772"/>
      <c r="J1" s="772"/>
      <c r="K1" s="772"/>
      <c r="L1" s="772"/>
      <c r="M1" s="772"/>
      <c r="N1" s="772"/>
      <c r="O1" s="772"/>
      <c r="P1" s="772"/>
      <c r="Q1" s="773"/>
      <c r="R1" s="877" t="s">
        <v>322</v>
      </c>
      <c r="S1" s="877"/>
      <c r="T1" s="412"/>
      <c r="V1" s="2"/>
      <c r="W1" s="2"/>
      <c r="X1" s="2"/>
    </row>
    <row r="2" spans="1:33" s="34" customFormat="1" ht="27" customHeight="1" x14ac:dyDescent="0.2">
      <c r="A2" s="835"/>
      <c r="B2" s="835"/>
      <c r="C2" s="280"/>
      <c r="D2" s="240"/>
      <c r="E2" s="240"/>
      <c r="F2" s="240"/>
      <c r="G2" s="240"/>
      <c r="H2" s="240"/>
      <c r="I2" s="240"/>
      <c r="J2" s="240"/>
      <c r="K2" s="240"/>
      <c r="L2" s="240"/>
      <c r="M2" s="240"/>
      <c r="N2" s="240"/>
      <c r="O2" s="240"/>
      <c r="P2" s="240"/>
      <c r="Q2" s="898" t="s">
        <v>99</v>
      </c>
      <c r="R2" s="898"/>
      <c r="S2" s="898"/>
      <c r="T2" s="397"/>
      <c r="AA2" s="878"/>
      <c r="AB2" s="878"/>
    </row>
    <row r="3" spans="1:33" s="35" customFormat="1" ht="27" customHeight="1" x14ac:dyDescent="0.15">
      <c r="A3" s="890" t="s">
        <v>294</v>
      </c>
      <c r="B3" s="845" t="s">
        <v>100</v>
      </c>
      <c r="C3" s="893" t="s">
        <v>101</v>
      </c>
      <c r="D3" s="895" t="s">
        <v>76</v>
      </c>
      <c r="E3" s="896"/>
      <c r="F3" s="897"/>
      <c r="G3" s="889" t="s">
        <v>102</v>
      </c>
      <c r="H3" s="889"/>
      <c r="I3" s="889"/>
      <c r="J3" s="889"/>
      <c r="K3" s="889" t="s">
        <v>79</v>
      </c>
      <c r="L3" s="889"/>
      <c r="M3" s="889"/>
      <c r="N3" s="889"/>
      <c r="O3" s="889"/>
      <c r="P3" s="889"/>
      <c r="Q3" s="889"/>
      <c r="R3" s="889"/>
      <c r="S3" s="889"/>
      <c r="T3" s="413"/>
      <c r="V3" s="1"/>
      <c r="W3" s="1"/>
      <c r="X3" s="1"/>
      <c r="Y3" s="1"/>
      <c r="Z3" s="1"/>
      <c r="AA3" s="1"/>
      <c r="AB3" s="1"/>
      <c r="AC3" s="1"/>
      <c r="AD3" s="1"/>
      <c r="AE3" s="1"/>
      <c r="AF3" s="1"/>
      <c r="AG3" s="1"/>
    </row>
    <row r="4" spans="1:33" s="25" customFormat="1" ht="181.5" customHeight="1" x14ac:dyDescent="0.15">
      <c r="A4" s="891"/>
      <c r="B4" s="892"/>
      <c r="C4" s="894"/>
      <c r="D4" s="213" t="s">
        <v>82</v>
      </c>
      <c r="E4" s="213" t="s">
        <v>83</v>
      </c>
      <c r="F4" s="213" t="s">
        <v>103</v>
      </c>
      <c r="G4" s="213" t="s">
        <v>86</v>
      </c>
      <c r="H4" s="213" t="s">
        <v>65</v>
      </c>
      <c r="I4" s="213" t="s">
        <v>104</v>
      </c>
      <c r="J4" s="213" t="s">
        <v>519</v>
      </c>
      <c r="K4" s="212" t="s">
        <v>550</v>
      </c>
      <c r="L4" s="212" t="s">
        <v>551</v>
      </c>
      <c r="M4" s="212" t="s">
        <v>428</v>
      </c>
      <c r="N4" s="212" t="s">
        <v>429</v>
      </c>
      <c r="O4" s="212" t="s">
        <v>443</v>
      </c>
      <c r="P4" s="212" t="s">
        <v>430</v>
      </c>
      <c r="Q4" s="212" t="s">
        <v>50</v>
      </c>
      <c r="R4" s="212" t="s">
        <v>49</v>
      </c>
      <c r="S4" s="212" t="s">
        <v>15</v>
      </c>
      <c r="T4" s="9"/>
    </row>
    <row r="5" spans="1:33" s="36" customFormat="1" ht="19.5" customHeight="1" x14ac:dyDescent="0.15">
      <c r="A5" s="452">
        <v>1</v>
      </c>
      <c r="B5" s="452">
        <v>2</v>
      </c>
      <c r="C5" s="452">
        <v>3</v>
      </c>
      <c r="D5" s="452">
        <v>4</v>
      </c>
      <c r="E5" s="452">
        <v>5</v>
      </c>
      <c r="F5" s="452">
        <v>6</v>
      </c>
      <c r="G5" s="452">
        <v>7</v>
      </c>
      <c r="H5" s="452">
        <v>8</v>
      </c>
      <c r="I5" s="452">
        <v>9</v>
      </c>
      <c r="J5" s="452">
        <v>10</v>
      </c>
      <c r="K5" s="452">
        <v>11</v>
      </c>
      <c r="L5" s="452">
        <v>12</v>
      </c>
      <c r="M5" s="452">
        <v>13</v>
      </c>
      <c r="N5" s="452">
        <v>14</v>
      </c>
      <c r="O5" s="452">
        <v>15</v>
      </c>
      <c r="P5" s="452">
        <v>16</v>
      </c>
      <c r="Q5" s="452">
        <v>17</v>
      </c>
      <c r="R5" s="452">
        <v>18</v>
      </c>
      <c r="S5" s="452">
        <v>19</v>
      </c>
      <c r="T5" s="27"/>
    </row>
    <row r="6" spans="1:33" s="36" customFormat="1" ht="19.5" customHeight="1" x14ac:dyDescent="0.15">
      <c r="A6" s="292" t="s">
        <v>22</v>
      </c>
      <c r="B6" s="282" t="s">
        <v>448</v>
      </c>
      <c r="C6" s="544">
        <f>SUM(C7:C17)</f>
        <v>0</v>
      </c>
      <c r="D6" s="544">
        <f>SUM(D7:D17)</f>
        <v>0</v>
      </c>
      <c r="E6" s="544">
        <f t="shared" ref="E6:S6" si="0">SUM(E7:E17)</f>
        <v>0</v>
      </c>
      <c r="F6" s="544">
        <f t="shared" si="0"/>
        <v>0</v>
      </c>
      <c r="G6" s="544">
        <f t="shared" si="0"/>
        <v>0</v>
      </c>
      <c r="H6" s="544">
        <f t="shared" si="0"/>
        <v>0</v>
      </c>
      <c r="I6" s="544">
        <f t="shared" si="0"/>
        <v>0</v>
      </c>
      <c r="J6" s="544">
        <f t="shared" si="0"/>
        <v>0</v>
      </c>
      <c r="K6" s="544">
        <f t="shared" si="0"/>
        <v>0</v>
      </c>
      <c r="L6" s="544">
        <f t="shared" si="0"/>
        <v>0</v>
      </c>
      <c r="M6" s="544">
        <f t="shared" si="0"/>
        <v>0</v>
      </c>
      <c r="N6" s="544">
        <f t="shared" si="0"/>
        <v>0</v>
      </c>
      <c r="O6" s="544">
        <f t="shared" ref="O6" si="1">SUM(O7:O17)</f>
        <v>0</v>
      </c>
      <c r="P6" s="544">
        <f t="shared" ref="P6" si="2">SUM(P7:P17)</f>
        <v>0</v>
      </c>
      <c r="Q6" s="544">
        <f t="shared" si="0"/>
        <v>0</v>
      </c>
      <c r="R6" s="544">
        <f t="shared" si="0"/>
        <v>0</v>
      </c>
      <c r="S6" s="544">
        <f t="shared" si="0"/>
        <v>0</v>
      </c>
      <c r="T6" s="416" t="str">
        <f>IF((C6=SUM(G6:J6)),"Đúng","Sai")</f>
        <v>Đúng</v>
      </c>
      <c r="U6" s="416" t="str">
        <f>IF(AND(K6&lt;=C6,L6&lt;=C6,M6&lt;=C6,N6&lt;=C6,O6&lt;=C6,P6&lt;=C6,Q6&lt;=C6,R6&lt;=C6,S6&lt;=C6),"Đúng","Sai")</f>
        <v>Đúng</v>
      </c>
    </row>
    <row r="7" spans="1:33" s="37" customFormat="1" ht="23.25" customHeight="1" x14ac:dyDescent="0.15">
      <c r="A7" s="204"/>
      <c r="B7" s="249" t="s">
        <v>47</v>
      </c>
      <c r="C7" s="579">
        <f>SUM(D7:F7)</f>
        <v>0</v>
      </c>
      <c r="D7" s="549"/>
      <c r="E7" s="549"/>
      <c r="F7" s="549"/>
      <c r="G7" s="549"/>
      <c r="H7" s="550"/>
      <c r="I7" s="550"/>
      <c r="J7" s="550"/>
      <c r="K7" s="581"/>
      <c r="L7" s="581"/>
      <c r="M7" s="581"/>
      <c r="N7" s="581"/>
      <c r="O7" s="582"/>
      <c r="P7" s="582"/>
      <c r="Q7" s="549"/>
      <c r="R7" s="549"/>
      <c r="S7" s="549"/>
      <c r="T7" s="416" t="str">
        <f t="shared" ref="T7:T22" si="3">IF((C7=SUM(G7:J7)),"Đúng","Sai")</f>
        <v>Đúng</v>
      </c>
      <c r="U7" s="416" t="str">
        <f t="shared" ref="U7:U22" si="4">IF(AND(K7&lt;=C7,L7&lt;=C7,M7&lt;=C7,N7&lt;=C7,O7&lt;=C7,P7&lt;=C7,Q7&lt;=C7,R7&lt;=C7,S7&lt;=C7),"Đúng","Sai")</f>
        <v>Đúng</v>
      </c>
    </row>
    <row r="8" spans="1:33" s="37" customFormat="1" ht="27" customHeight="1" x14ac:dyDescent="0.15">
      <c r="A8" s="204"/>
      <c r="B8" s="246" t="s">
        <v>46</v>
      </c>
      <c r="C8" s="579">
        <f t="shared" ref="C8:C17" si="5">SUM(D8:F8)</f>
        <v>0</v>
      </c>
      <c r="D8" s="583"/>
      <c r="E8" s="583"/>
      <c r="F8" s="583"/>
      <c r="G8" s="583"/>
      <c r="H8" s="550"/>
      <c r="I8" s="550"/>
      <c r="J8" s="550"/>
      <c r="K8" s="582"/>
      <c r="L8" s="582"/>
      <c r="M8" s="582"/>
      <c r="N8" s="582"/>
      <c r="O8" s="583"/>
      <c r="P8" s="583"/>
      <c r="Q8" s="584"/>
      <c r="R8" s="583"/>
      <c r="S8" s="583"/>
      <c r="T8" s="416" t="str">
        <f t="shared" si="3"/>
        <v>Đúng</v>
      </c>
      <c r="U8" s="416" t="str">
        <f t="shared" si="4"/>
        <v>Đúng</v>
      </c>
    </row>
    <row r="9" spans="1:33" s="5" customFormat="1" ht="28.5" customHeight="1" x14ac:dyDescent="0.15">
      <c r="A9" s="204"/>
      <c r="B9" s="249" t="s">
        <v>106</v>
      </c>
      <c r="C9" s="579">
        <f t="shared" si="5"/>
        <v>0</v>
      </c>
      <c r="D9" s="549"/>
      <c r="E9" s="549"/>
      <c r="F9" s="549"/>
      <c r="G9" s="549"/>
      <c r="H9" s="550"/>
      <c r="I9" s="550"/>
      <c r="J9" s="550"/>
      <c r="K9" s="549"/>
      <c r="L9" s="549"/>
      <c r="M9" s="549"/>
      <c r="N9" s="549"/>
      <c r="O9" s="549"/>
      <c r="P9" s="549"/>
      <c r="Q9" s="549"/>
      <c r="R9" s="549"/>
      <c r="S9" s="549"/>
      <c r="T9" s="416" t="str">
        <f t="shared" si="3"/>
        <v>Đúng</v>
      </c>
      <c r="U9" s="416" t="str">
        <f t="shared" si="4"/>
        <v>Đúng</v>
      </c>
    </row>
    <row r="10" spans="1:33" s="5" customFormat="1" ht="25.5" customHeight="1" x14ac:dyDescent="0.15">
      <c r="A10" s="204"/>
      <c r="B10" s="249" t="s">
        <v>107</v>
      </c>
      <c r="C10" s="579">
        <f t="shared" si="5"/>
        <v>0</v>
      </c>
      <c r="D10" s="549"/>
      <c r="E10" s="549"/>
      <c r="F10" s="549"/>
      <c r="G10" s="549"/>
      <c r="H10" s="549"/>
      <c r="I10" s="550"/>
      <c r="J10" s="550"/>
      <c r="K10" s="549"/>
      <c r="L10" s="549"/>
      <c r="M10" s="549"/>
      <c r="N10" s="549"/>
      <c r="O10" s="549"/>
      <c r="P10" s="549"/>
      <c r="Q10" s="549"/>
      <c r="R10" s="549"/>
      <c r="S10" s="549"/>
      <c r="T10" s="416" t="str">
        <f t="shared" si="3"/>
        <v>Đúng</v>
      </c>
      <c r="U10" s="416" t="str">
        <f t="shared" si="4"/>
        <v>Đúng</v>
      </c>
    </row>
    <row r="11" spans="1:33" s="5" customFormat="1" ht="26.25" customHeight="1" x14ac:dyDescent="0.15">
      <c r="A11" s="204"/>
      <c r="B11" s="249" t="s">
        <v>9</v>
      </c>
      <c r="C11" s="579">
        <f t="shared" si="5"/>
        <v>0</v>
      </c>
      <c r="D11" s="549"/>
      <c r="E11" s="549"/>
      <c r="F11" s="549"/>
      <c r="G11" s="549"/>
      <c r="H11" s="549"/>
      <c r="I11" s="550"/>
      <c r="J11" s="550"/>
      <c r="K11" s="549"/>
      <c r="L11" s="549"/>
      <c r="M11" s="549"/>
      <c r="N11" s="549"/>
      <c r="O11" s="549"/>
      <c r="P11" s="549"/>
      <c r="Q11" s="549"/>
      <c r="R11" s="549"/>
      <c r="S11" s="549"/>
      <c r="T11" s="416" t="str">
        <f t="shared" si="3"/>
        <v>Đúng</v>
      </c>
      <c r="U11" s="416" t="str">
        <f t="shared" si="4"/>
        <v>Đúng</v>
      </c>
    </row>
    <row r="12" spans="1:33" s="5" customFormat="1" ht="28.5" customHeight="1" x14ac:dyDescent="0.15">
      <c r="A12" s="204"/>
      <c r="B12" s="249" t="s">
        <v>108</v>
      </c>
      <c r="C12" s="579">
        <f t="shared" si="5"/>
        <v>0</v>
      </c>
      <c r="D12" s="549"/>
      <c r="E12" s="549"/>
      <c r="F12" s="549"/>
      <c r="G12" s="549"/>
      <c r="H12" s="549"/>
      <c r="I12" s="550"/>
      <c r="J12" s="550"/>
      <c r="K12" s="549"/>
      <c r="L12" s="549"/>
      <c r="M12" s="549"/>
      <c r="N12" s="549"/>
      <c r="O12" s="549"/>
      <c r="P12" s="549"/>
      <c r="Q12" s="549"/>
      <c r="R12" s="549"/>
      <c r="S12" s="549"/>
      <c r="T12" s="416" t="str">
        <f t="shared" si="3"/>
        <v>Đúng</v>
      </c>
      <c r="U12" s="416" t="str">
        <f t="shared" si="4"/>
        <v>Đúng</v>
      </c>
    </row>
    <row r="13" spans="1:33" s="5" customFormat="1" ht="26.25" customHeight="1" x14ac:dyDescent="0.15">
      <c r="A13" s="204"/>
      <c r="B13" s="249" t="s">
        <v>109</v>
      </c>
      <c r="C13" s="579">
        <f t="shared" si="5"/>
        <v>0</v>
      </c>
      <c r="D13" s="549"/>
      <c r="E13" s="549"/>
      <c r="F13" s="549"/>
      <c r="G13" s="549"/>
      <c r="H13" s="549"/>
      <c r="I13" s="549"/>
      <c r="J13" s="550"/>
      <c r="K13" s="549"/>
      <c r="L13" s="549"/>
      <c r="M13" s="549"/>
      <c r="N13" s="549"/>
      <c r="O13" s="549"/>
      <c r="P13" s="549"/>
      <c r="Q13" s="549"/>
      <c r="R13" s="549"/>
      <c r="S13" s="549"/>
      <c r="T13" s="416" t="str">
        <f t="shared" si="3"/>
        <v>Đúng</v>
      </c>
      <c r="U13" s="416" t="str">
        <f t="shared" si="4"/>
        <v>Đúng</v>
      </c>
    </row>
    <row r="14" spans="1:33" s="5" customFormat="1" ht="20.25" customHeight="1" x14ac:dyDescent="0.15">
      <c r="A14" s="204"/>
      <c r="B14" s="249" t="s">
        <v>110</v>
      </c>
      <c r="C14" s="579">
        <f t="shared" si="5"/>
        <v>0</v>
      </c>
      <c r="D14" s="549"/>
      <c r="E14" s="549"/>
      <c r="F14" s="549"/>
      <c r="G14" s="549"/>
      <c r="H14" s="549"/>
      <c r="I14" s="549"/>
      <c r="J14" s="550"/>
      <c r="K14" s="549"/>
      <c r="L14" s="549"/>
      <c r="M14" s="549"/>
      <c r="N14" s="549"/>
      <c r="O14" s="549"/>
      <c r="P14" s="549"/>
      <c r="Q14" s="549"/>
      <c r="R14" s="549"/>
      <c r="S14" s="549"/>
      <c r="T14" s="416" t="str">
        <f t="shared" si="3"/>
        <v>Đúng</v>
      </c>
      <c r="U14" s="416" t="str">
        <f t="shared" si="4"/>
        <v>Đúng</v>
      </c>
    </row>
    <row r="15" spans="1:33" s="5" customFormat="1" ht="23.25" customHeight="1" x14ac:dyDescent="0.15">
      <c r="A15" s="204"/>
      <c r="B15" s="249" t="s">
        <v>111</v>
      </c>
      <c r="C15" s="579">
        <f t="shared" si="5"/>
        <v>0</v>
      </c>
      <c r="D15" s="549"/>
      <c r="E15" s="549"/>
      <c r="F15" s="549"/>
      <c r="G15" s="549"/>
      <c r="H15" s="549"/>
      <c r="I15" s="549"/>
      <c r="J15" s="549"/>
      <c r="K15" s="549"/>
      <c r="L15" s="549"/>
      <c r="M15" s="549"/>
      <c r="N15" s="549"/>
      <c r="O15" s="549"/>
      <c r="P15" s="549"/>
      <c r="Q15" s="549"/>
      <c r="R15" s="549"/>
      <c r="S15" s="549"/>
      <c r="T15" s="416" t="str">
        <f t="shared" si="3"/>
        <v>Đúng</v>
      </c>
      <c r="U15" s="416" t="str">
        <f t="shared" si="4"/>
        <v>Đúng</v>
      </c>
    </row>
    <row r="16" spans="1:33" s="5" customFormat="1" ht="23.25" customHeight="1" x14ac:dyDescent="0.15">
      <c r="A16" s="204"/>
      <c r="B16" s="249" t="s">
        <v>310</v>
      </c>
      <c r="C16" s="579">
        <f t="shared" si="5"/>
        <v>0</v>
      </c>
      <c r="D16" s="549"/>
      <c r="E16" s="549"/>
      <c r="F16" s="549"/>
      <c r="G16" s="549"/>
      <c r="H16" s="549"/>
      <c r="I16" s="549"/>
      <c r="J16" s="549"/>
      <c r="K16" s="549"/>
      <c r="L16" s="549"/>
      <c r="M16" s="549"/>
      <c r="N16" s="549"/>
      <c r="O16" s="549"/>
      <c r="P16" s="549"/>
      <c r="Q16" s="549"/>
      <c r="R16" s="549"/>
      <c r="S16" s="549"/>
      <c r="T16" s="416" t="str">
        <f t="shared" si="3"/>
        <v>Đúng</v>
      </c>
      <c r="U16" s="416" t="str">
        <f t="shared" si="4"/>
        <v>Đúng</v>
      </c>
    </row>
    <row r="17" spans="1:21" s="5" customFormat="1" ht="25.5" customHeight="1" x14ac:dyDescent="0.15">
      <c r="A17" s="253"/>
      <c r="B17" s="254" t="s">
        <v>360</v>
      </c>
      <c r="C17" s="585">
        <f t="shared" si="5"/>
        <v>0</v>
      </c>
      <c r="D17" s="557"/>
      <c r="E17" s="557"/>
      <c r="F17" s="557"/>
      <c r="G17" s="557"/>
      <c r="H17" s="557"/>
      <c r="I17" s="557"/>
      <c r="J17" s="557"/>
      <c r="K17" s="557"/>
      <c r="L17" s="557"/>
      <c r="M17" s="557"/>
      <c r="N17" s="557"/>
      <c r="O17" s="557"/>
      <c r="P17" s="557"/>
      <c r="Q17" s="557"/>
      <c r="R17" s="557"/>
      <c r="S17" s="557"/>
      <c r="T17" s="416" t="str">
        <f t="shared" si="3"/>
        <v>Đúng</v>
      </c>
      <c r="U17" s="416" t="str">
        <f t="shared" si="4"/>
        <v>Đúng</v>
      </c>
    </row>
    <row r="18" spans="1:21" s="38" customFormat="1" ht="18" customHeight="1" x14ac:dyDescent="0.15">
      <c r="A18" s="292" t="s">
        <v>27</v>
      </c>
      <c r="B18" s="282" t="s">
        <v>449</v>
      </c>
      <c r="C18" s="544">
        <f>SUM(C19:C22)</f>
        <v>0</v>
      </c>
      <c r="D18" s="544">
        <f t="shared" ref="D18:S18" si="6">SUM(D19:D22)</f>
        <v>0</v>
      </c>
      <c r="E18" s="544">
        <f t="shared" si="6"/>
        <v>0</v>
      </c>
      <c r="F18" s="544">
        <f t="shared" si="6"/>
        <v>0</v>
      </c>
      <c r="G18" s="544">
        <f t="shared" si="6"/>
        <v>0</v>
      </c>
      <c r="H18" s="544">
        <f t="shared" si="6"/>
        <v>0</v>
      </c>
      <c r="I18" s="544">
        <f t="shared" si="6"/>
        <v>0</v>
      </c>
      <c r="J18" s="544">
        <f t="shared" si="6"/>
        <v>0</v>
      </c>
      <c r="K18" s="544">
        <f t="shared" si="6"/>
        <v>0</v>
      </c>
      <c r="L18" s="544">
        <f t="shared" si="6"/>
        <v>0</v>
      </c>
      <c r="M18" s="544">
        <f t="shared" si="6"/>
        <v>0</v>
      </c>
      <c r="N18" s="544">
        <f t="shared" si="6"/>
        <v>0</v>
      </c>
      <c r="O18" s="544">
        <f t="shared" si="6"/>
        <v>0</v>
      </c>
      <c r="P18" s="544">
        <f t="shared" si="6"/>
        <v>0</v>
      </c>
      <c r="Q18" s="544">
        <f t="shared" si="6"/>
        <v>0</v>
      </c>
      <c r="R18" s="544">
        <f t="shared" si="6"/>
        <v>0</v>
      </c>
      <c r="S18" s="544">
        <f t="shared" si="6"/>
        <v>0</v>
      </c>
      <c r="T18" s="416" t="str">
        <f t="shared" si="3"/>
        <v>Đúng</v>
      </c>
      <c r="U18" s="416" t="str">
        <f t="shared" si="4"/>
        <v>Đúng</v>
      </c>
    </row>
    <row r="19" spans="1:21" s="5" customFormat="1" ht="23.25" customHeight="1" x14ac:dyDescent="0.15">
      <c r="A19" s="248"/>
      <c r="B19" s="326" t="s">
        <v>440</v>
      </c>
      <c r="C19" s="579">
        <f t="shared" ref="C19:C22" si="7">SUM(D19:F19)</f>
        <v>0</v>
      </c>
      <c r="D19" s="549"/>
      <c r="E19" s="549"/>
      <c r="F19" s="549"/>
      <c r="G19" s="549"/>
      <c r="H19" s="549"/>
      <c r="I19" s="549"/>
      <c r="J19" s="549"/>
      <c r="K19" s="571"/>
      <c r="L19" s="571"/>
      <c r="M19" s="571"/>
      <c r="N19" s="571"/>
      <c r="O19" s="571"/>
      <c r="P19" s="571"/>
      <c r="Q19" s="571"/>
      <c r="R19" s="571"/>
      <c r="S19" s="571"/>
      <c r="T19" s="416" t="str">
        <f t="shared" si="3"/>
        <v>Đúng</v>
      </c>
      <c r="U19" s="416" t="str">
        <f t="shared" si="4"/>
        <v>Đúng</v>
      </c>
    </row>
    <row r="20" spans="1:21" s="5" customFormat="1" ht="23.25" customHeight="1" x14ac:dyDescent="0.15">
      <c r="A20" s="204"/>
      <c r="B20" s="327" t="s">
        <v>552</v>
      </c>
      <c r="C20" s="579">
        <f t="shared" si="7"/>
        <v>0</v>
      </c>
      <c r="D20" s="549"/>
      <c r="E20" s="549"/>
      <c r="F20" s="549"/>
      <c r="G20" s="549"/>
      <c r="H20" s="549"/>
      <c r="I20" s="549"/>
      <c r="J20" s="549"/>
      <c r="K20" s="571"/>
      <c r="L20" s="571"/>
      <c r="M20" s="571"/>
      <c r="N20" s="571"/>
      <c r="O20" s="571"/>
      <c r="P20" s="571"/>
      <c r="Q20" s="571"/>
      <c r="R20" s="571"/>
      <c r="S20" s="571"/>
      <c r="T20" s="416" t="str">
        <f t="shared" si="3"/>
        <v>Đúng</v>
      </c>
      <c r="U20" s="416" t="str">
        <f t="shared" si="4"/>
        <v>Đúng</v>
      </c>
    </row>
    <row r="21" spans="1:21" s="5" customFormat="1" ht="23.25" customHeight="1" x14ac:dyDescent="0.15">
      <c r="A21" s="204"/>
      <c r="B21" s="327" t="s">
        <v>435</v>
      </c>
      <c r="C21" s="579">
        <f t="shared" si="7"/>
        <v>0</v>
      </c>
      <c r="D21" s="549"/>
      <c r="E21" s="549"/>
      <c r="F21" s="549"/>
      <c r="G21" s="549"/>
      <c r="H21" s="549"/>
      <c r="I21" s="549"/>
      <c r="J21" s="549"/>
      <c r="K21" s="571"/>
      <c r="L21" s="571"/>
      <c r="M21" s="571"/>
      <c r="N21" s="571"/>
      <c r="O21" s="571"/>
      <c r="P21" s="571"/>
      <c r="Q21" s="571"/>
      <c r="R21" s="571"/>
      <c r="S21" s="571"/>
      <c r="T21" s="416" t="str">
        <f t="shared" si="3"/>
        <v>Đúng</v>
      </c>
      <c r="U21" s="416" t="str">
        <f t="shared" si="4"/>
        <v>Đúng</v>
      </c>
    </row>
    <row r="22" spans="1:21" s="5" customFormat="1" ht="30.75" customHeight="1" x14ac:dyDescent="0.15">
      <c r="A22" s="253"/>
      <c r="B22" s="328" t="s">
        <v>535</v>
      </c>
      <c r="C22" s="585">
        <f t="shared" si="7"/>
        <v>0</v>
      </c>
      <c r="D22" s="557"/>
      <c r="E22" s="557"/>
      <c r="F22" s="557"/>
      <c r="G22" s="557"/>
      <c r="H22" s="557"/>
      <c r="I22" s="557"/>
      <c r="J22" s="557"/>
      <c r="K22" s="577"/>
      <c r="L22" s="577"/>
      <c r="M22" s="577"/>
      <c r="N22" s="577"/>
      <c r="O22" s="577"/>
      <c r="P22" s="577"/>
      <c r="Q22" s="577"/>
      <c r="R22" s="577"/>
      <c r="S22" s="577"/>
      <c r="T22" s="416" t="str">
        <f t="shared" si="3"/>
        <v>Đúng</v>
      </c>
      <c r="U22" s="416" t="str">
        <f t="shared" si="4"/>
        <v>Đúng</v>
      </c>
    </row>
    <row r="23" spans="1:21" x14ac:dyDescent="0.2">
      <c r="C23" s="451"/>
      <c r="D23" s="75"/>
      <c r="E23" s="75"/>
      <c r="F23" s="75"/>
      <c r="G23" s="412"/>
      <c r="H23" s="450"/>
      <c r="I23" s="450"/>
      <c r="J23" s="450"/>
      <c r="K23" s="75"/>
      <c r="L23" s="75"/>
      <c r="M23" s="75"/>
      <c r="N23" s="75"/>
      <c r="O23" s="75"/>
      <c r="P23" s="75"/>
      <c r="Q23" s="75"/>
      <c r="R23" s="75"/>
      <c r="S23" s="75"/>
      <c r="T23" s="412"/>
      <c r="U23" s="75"/>
    </row>
    <row r="24" spans="1:21" s="8" customFormat="1" ht="11" x14ac:dyDescent="0.15">
      <c r="A24" s="9"/>
      <c r="C24" s="138" t="str">
        <f>IF(C6=C18,"Đúng","Sai")</f>
        <v>Đúng</v>
      </c>
      <c r="D24" s="138" t="str">
        <f t="shared" ref="D24:S24" si="8">IF(D6=D18,"Đúng","Sai")</f>
        <v>Đúng</v>
      </c>
      <c r="E24" s="138" t="str">
        <f t="shared" si="8"/>
        <v>Đúng</v>
      </c>
      <c r="F24" s="138" t="str">
        <f t="shared" si="8"/>
        <v>Đúng</v>
      </c>
      <c r="G24" s="138" t="str">
        <f t="shared" si="8"/>
        <v>Đúng</v>
      </c>
      <c r="H24" s="138" t="str">
        <f t="shared" si="8"/>
        <v>Đúng</v>
      </c>
      <c r="I24" s="138" t="str">
        <f t="shared" si="8"/>
        <v>Đúng</v>
      </c>
      <c r="J24" s="138" t="str">
        <f t="shared" si="8"/>
        <v>Đúng</v>
      </c>
      <c r="K24" s="138" t="str">
        <f t="shared" si="8"/>
        <v>Đúng</v>
      </c>
      <c r="L24" s="138" t="str">
        <f t="shared" si="8"/>
        <v>Đúng</v>
      </c>
      <c r="M24" s="138" t="str">
        <f t="shared" si="8"/>
        <v>Đúng</v>
      </c>
      <c r="N24" s="138" t="str">
        <f t="shared" si="8"/>
        <v>Đúng</v>
      </c>
      <c r="O24" s="138" t="str">
        <f t="shared" si="8"/>
        <v>Đúng</v>
      </c>
      <c r="P24" s="138" t="str">
        <f t="shared" si="8"/>
        <v>Đúng</v>
      </c>
      <c r="Q24" s="138" t="str">
        <f t="shared" si="8"/>
        <v>Đúng</v>
      </c>
      <c r="R24" s="138" t="str">
        <f t="shared" si="8"/>
        <v>Đúng</v>
      </c>
      <c r="S24" s="138" t="str">
        <f t="shared" si="8"/>
        <v>Đúng</v>
      </c>
      <c r="T24" s="412"/>
      <c r="U24" s="412"/>
    </row>
    <row r="25" spans="1:21" s="8" customFormat="1" ht="13.5" customHeight="1" x14ac:dyDescent="0.15">
      <c r="A25" s="9"/>
      <c r="C25" s="412"/>
      <c r="D25" s="412"/>
      <c r="E25" s="412"/>
      <c r="F25" s="413"/>
      <c r="G25" s="138"/>
      <c r="H25" s="413"/>
      <c r="I25" s="413"/>
      <c r="J25" s="413"/>
      <c r="K25" s="412"/>
      <c r="L25" s="412"/>
      <c r="M25" s="412"/>
      <c r="N25" s="412"/>
      <c r="O25" s="412"/>
      <c r="P25" s="412"/>
      <c r="Q25" s="412"/>
      <c r="R25" s="412"/>
      <c r="S25" s="412"/>
      <c r="T25" s="412"/>
      <c r="U25" s="412"/>
    </row>
    <row r="26" spans="1:21" s="8" customFormat="1" ht="11" x14ac:dyDescent="0.15">
      <c r="A26" s="9"/>
      <c r="C26" s="138"/>
      <c r="D26" s="412"/>
      <c r="E26" s="412"/>
      <c r="F26" s="413"/>
      <c r="G26" s="138"/>
      <c r="H26" s="413"/>
      <c r="I26" s="413"/>
      <c r="J26" s="413"/>
      <c r="K26" s="412"/>
      <c r="L26" s="412"/>
      <c r="M26" s="412"/>
      <c r="N26" s="412"/>
      <c r="O26" s="412"/>
      <c r="P26" s="412"/>
      <c r="Q26" s="412"/>
      <c r="R26" s="412"/>
      <c r="S26" s="412"/>
      <c r="T26" s="412"/>
      <c r="U26" s="412"/>
    </row>
    <row r="27" spans="1:21" s="8" customFormat="1" ht="18" customHeight="1" x14ac:dyDescent="0.15">
      <c r="A27" s="9"/>
      <c r="C27" s="138"/>
      <c r="D27" s="412"/>
      <c r="E27" s="412"/>
      <c r="F27" s="413"/>
      <c r="G27" s="138"/>
      <c r="H27" s="413"/>
      <c r="I27" s="413"/>
      <c r="J27" s="413"/>
      <c r="K27" s="412"/>
      <c r="L27" s="412"/>
      <c r="M27" s="412"/>
      <c r="N27" s="412"/>
      <c r="O27" s="412"/>
      <c r="P27" s="412"/>
      <c r="Q27" s="412"/>
      <c r="R27" s="412"/>
      <c r="S27" s="412"/>
      <c r="T27" s="412"/>
      <c r="U27" s="412"/>
    </row>
    <row r="28" spans="1:21" x14ac:dyDescent="0.2">
      <c r="F28" s="121"/>
      <c r="G28" s="121"/>
      <c r="H28" s="121"/>
      <c r="I28" s="121"/>
      <c r="J28" s="121"/>
      <c r="T28" s="412"/>
      <c r="U28" s="75"/>
    </row>
  </sheetData>
  <sheetProtection algorithmName="SHA-512" hashValue="qkFvXGVkkikfjElciNQoCFwD3v1z5Jr7QMgnLopSQA6rtX5fEbNoBejfSfE2RCC/tYaD392+mGZZrRNOYUrvMQ==" saltValue="/m3W0EGTst9LZ04E9h9tCA==" spinCount="100000" sheet="1" formatCells="0" formatColumns="0" formatRows="0"/>
  <mergeCells count="11">
    <mergeCell ref="A1:Q1"/>
    <mergeCell ref="R1:S1"/>
    <mergeCell ref="A2:B2"/>
    <mergeCell ref="Q2:S2"/>
    <mergeCell ref="AA2:AB2"/>
    <mergeCell ref="K3:S3"/>
    <mergeCell ref="A3:A4"/>
    <mergeCell ref="B3:B4"/>
    <mergeCell ref="C3:C4"/>
    <mergeCell ref="D3:F3"/>
    <mergeCell ref="G3:J3"/>
  </mergeCells>
  <conditionalFormatting sqref="A24:XFD27">
    <cfRule type="cellIs" dxfId="42" priority="4" operator="equal">
      <formula>"Đúng"</formula>
    </cfRule>
  </conditionalFormatting>
  <conditionalFormatting sqref="T1:T1048576">
    <cfRule type="cellIs" dxfId="41" priority="3" operator="equal">
      <formula>"Đúng"</formula>
    </cfRule>
  </conditionalFormatting>
  <conditionalFormatting sqref="U6:U22">
    <cfRule type="cellIs" dxfId="40" priority="1" operator="equal">
      <formula>"Đúng"</formula>
    </cfRule>
  </conditionalFormatting>
  <pageMargins left="0.51181102362204722" right="0.23622047244094491" top="0.23622047244094491" bottom="0.23622047244094491" header="0" footer="0"/>
  <pageSetup paperSize="9" scale="8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tabColor rgb="FFFFFF00"/>
    <pageSetUpPr fitToPage="1"/>
  </sheetPr>
  <dimension ref="A1:Z33"/>
  <sheetViews>
    <sheetView showGridLines="0" topLeftCell="A7" zoomScale="115" zoomScaleNormal="115" zoomScalePageLayoutView="115" workbookViewId="0">
      <selection activeCell="K8" sqref="K8"/>
    </sheetView>
  </sheetViews>
  <sheetFormatPr baseColWidth="10" defaultColWidth="5.5" defaultRowHeight="16" x14ac:dyDescent="0.2"/>
  <cols>
    <col min="1" max="1" width="4.1640625" style="68" customWidth="1"/>
    <col min="2" max="2" width="28.6640625" style="70" customWidth="1"/>
    <col min="3" max="3" width="8" style="71" customWidth="1"/>
    <col min="4" max="19" width="5.5" style="70" customWidth="1"/>
    <col min="20" max="20" width="6.33203125" style="70" customWidth="1"/>
    <col min="21" max="22" width="5.5" style="70" customWidth="1"/>
    <col min="23" max="23" width="6.83203125" style="456" customWidth="1"/>
    <col min="24" max="24" width="6.33203125" style="589" customWidth="1"/>
    <col min="25" max="255" width="5.5" style="70"/>
    <col min="256" max="256" width="4.1640625" style="70" customWidth="1"/>
    <col min="257" max="257" width="28.6640625" style="70" customWidth="1"/>
    <col min="258" max="258" width="7.5" style="70" customWidth="1"/>
    <col min="259" max="259" width="8" style="70" customWidth="1"/>
    <col min="260" max="277" width="5.5" style="70" customWidth="1"/>
    <col min="278" max="511" width="5.5" style="70"/>
    <col min="512" max="512" width="4.1640625" style="70" customWidth="1"/>
    <col min="513" max="513" width="28.6640625" style="70" customWidth="1"/>
    <col min="514" max="514" width="7.5" style="70" customWidth="1"/>
    <col min="515" max="515" width="8" style="70" customWidth="1"/>
    <col min="516" max="533" width="5.5" style="70" customWidth="1"/>
    <col min="534" max="767" width="5.5" style="70"/>
    <col min="768" max="768" width="4.1640625" style="70" customWidth="1"/>
    <col min="769" max="769" width="28.6640625" style="70" customWidth="1"/>
    <col min="770" max="770" width="7.5" style="70" customWidth="1"/>
    <col min="771" max="771" width="8" style="70" customWidth="1"/>
    <col min="772" max="789" width="5.5" style="70" customWidth="1"/>
    <col min="790" max="1023" width="5.5" style="70"/>
    <col min="1024" max="1024" width="4.1640625" style="70" customWidth="1"/>
    <col min="1025" max="1025" width="28.6640625" style="70" customWidth="1"/>
    <col min="1026" max="1026" width="7.5" style="70" customWidth="1"/>
    <col min="1027" max="1027" width="8" style="70" customWidth="1"/>
    <col min="1028" max="1045" width="5.5" style="70" customWidth="1"/>
    <col min="1046" max="1279" width="5.5" style="70"/>
    <col min="1280" max="1280" width="4.1640625" style="70" customWidth="1"/>
    <col min="1281" max="1281" width="28.6640625" style="70" customWidth="1"/>
    <col min="1282" max="1282" width="7.5" style="70" customWidth="1"/>
    <col min="1283" max="1283" width="8" style="70" customWidth="1"/>
    <col min="1284" max="1301" width="5.5" style="70" customWidth="1"/>
    <col min="1302" max="1535" width="5.5" style="70"/>
    <col min="1536" max="1536" width="4.1640625" style="70" customWidth="1"/>
    <col min="1537" max="1537" width="28.6640625" style="70" customWidth="1"/>
    <col min="1538" max="1538" width="7.5" style="70" customWidth="1"/>
    <col min="1539" max="1539" width="8" style="70" customWidth="1"/>
    <col min="1540" max="1557" width="5.5" style="70" customWidth="1"/>
    <col min="1558" max="1791" width="5.5" style="70"/>
    <col min="1792" max="1792" width="4.1640625" style="70" customWidth="1"/>
    <col min="1793" max="1793" width="28.6640625" style="70" customWidth="1"/>
    <col min="1794" max="1794" width="7.5" style="70" customWidth="1"/>
    <col min="1795" max="1795" width="8" style="70" customWidth="1"/>
    <col min="1796" max="1813" width="5.5" style="70" customWidth="1"/>
    <col min="1814" max="2047" width="5.5" style="70"/>
    <col min="2048" max="2048" width="4.1640625" style="70" customWidth="1"/>
    <col min="2049" max="2049" width="28.6640625" style="70" customWidth="1"/>
    <col min="2050" max="2050" width="7.5" style="70" customWidth="1"/>
    <col min="2051" max="2051" width="8" style="70" customWidth="1"/>
    <col min="2052" max="2069" width="5.5" style="70" customWidth="1"/>
    <col min="2070" max="2303" width="5.5" style="70"/>
    <col min="2304" max="2304" width="4.1640625" style="70" customWidth="1"/>
    <col min="2305" max="2305" width="28.6640625" style="70" customWidth="1"/>
    <col min="2306" max="2306" width="7.5" style="70" customWidth="1"/>
    <col min="2307" max="2307" width="8" style="70" customWidth="1"/>
    <col min="2308" max="2325" width="5.5" style="70" customWidth="1"/>
    <col min="2326" max="2559" width="5.5" style="70"/>
    <col min="2560" max="2560" width="4.1640625" style="70" customWidth="1"/>
    <col min="2561" max="2561" width="28.6640625" style="70" customWidth="1"/>
    <col min="2562" max="2562" width="7.5" style="70" customWidth="1"/>
    <col min="2563" max="2563" width="8" style="70" customWidth="1"/>
    <col min="2564" max="2581" width="5.5" style="70" customWidth="1"/>
    <col min="2582" max="2815" width="5.5" style="70"/>
    <col min="2816" max="2816" width="4.1640625" style="70" customWidth="1"/>
    <col min="2817" max="2817" width="28.6640625" style="70" customWidth="1"/>
    <col min="2818" max="2818" width="7.5" style="70" customWidth="1"/>
    <col min="2819" max="2819" width="8" style="70" customWidth="1"/>
    <col min="2820" max="2837" width="5.5" style="70" customWidth="1"/>
    <col min="2838" max="3071" width="5.5" style="70"/>
    <col min="3072" max="3072" width="4.1640625" style="70" customWidth="1"/>
    <col min="3073" max="3073" width="28.6640625" style="70" customWidth="1"/>
    <col min="3074" max="3074" width="7.5" style="70" customWidth="1"/>
    <col min="3075" max="3075" width="8" style="70" customWidth="1"/>
    <col min="3076" max="3093" width="5.5" style="70" customWidth="1"/>
    <col min="3094" max="3327" width="5.5" style="70"/>
    <col min="3328" max="3328" width="4.1640625" style="70" customWidth="1"/>
    <col min="3329" max="3329" width="28.6640625" style="70" customWidth="1"/>
    <col min="3330" max="3330" width="7.5" style="70" customWidth="1"/>
    <col min="3331" max="3331" width="8" style="70" customWidth="1"/>
    <col min="3332" max="3349" width="5.5" style="70" customWidth="1"/>
    <col min="3350" max="3583" width="5.5" style="70"/>
    <col min="3584" max="3584" width="4.1640625" style="70" customWidth="1"/>
    <col min="3585" max="3585" width="28.6640625" style="70" customWidth="1"/>
    <col min="3586" max="3586" width="7.5" style="70" customWidth="1"/>
    <col min="3587" max="3587" width="8" style="70" customWidth="1"/>
    <col min="3588" max="3605" width="5.5" style="70" customWidth="1"/>
    <col min="3606" max="3839" width="5.5" style="70"/>
    <col min="3840" max="3840" width="4.1640625" style="70" customWidth="1"/>
    <col min="3841" max="3841" width="28.6640625" style="70" customWidth="1"/>
    <col min="3842" max="3842" width="7.5" style="70" customWidth="1"/>
    <col min="3843" max="3843" width="8" style="70" customWidth="1"/>
    <col min="3844" max="3861" width="5.5" style="70" customWidth="1"/>
    <col min="3862" max="4095" width="5.5" style="70"/>
    <col min="4096" max="4096" width="4.1640625" style="70" customWidth="1"/>
    <col min="4097" max="4097" width="28.6640625" style="70" customWidth="1"/>
    <col min="4098" max="4098" width="7.5" style="70" customWidth="1"/>
    <col min="4099" max="4099" width="8" style="70" customWidth="1"/>
    <col min="4100" max="4117" width="5.5" style="70" customWidth="1"/>
    <col min="4118" max="4351" width="5.5" style="70"/>
    <col min="4352" max="4352" width="4.1640625" style="70" customWidth="1"/>
    <col min="4353" max="4353" width="28.6640625" style="70" customWidth="1"/>
    <col min="4354" max="4354" width="7.5" style="70" customWidth="1"/>
    <col min="4355" max="4355" width="8" style="70" customWidth="1"/>
    <col min="4356" max="4373" width="5.5" style="70" customWidth="1"/>
    <col min="4374" max="4607" width="5.5" style="70"/>
    <col min="4608" max="4608" width="4.1640625" style="70" customWidth="1"/>
    <col min="4609" max="4609" width="28.6640625" style="70" customWidth="1"/>
    <col min="4610" max="4610" width="7.5" style="70" customWidth="1"/>
    <col min="4611" max="4611" width="8" style="70" customWidth="1"/>
    <col min="4612" max="4629" width="5.5" style="70" customWidth="1"/>
    <col min="4630" max="4863" width="5.5" style="70"/>
    <col min="4864" max="4864" width="4.1640625" style="70" customWidth="1"/>
    <col min="4865" max="4865" width="28.6640625" style="70" customWidth="1"/>
    <col min="4866" max="4866" width="7.5" style="70" customWidth="1"/>
    <col min="4867" max="4867" width="8" style="70" customWidth="1"/>
    <col min="4868" max="4885" width="5.5" style="70" customWidth="1"/>
    <col min="4886" max="5119" width="5.5" style="70"/>
    <col min="5120" max="5120" width="4.1640625" style="70" customWidth="1"/>
    <col min="5121" max="5121" width="28.6640625" style="70" customWidth="1"/>
    <col min="5122" max="5122" width="7.5" style="70" customWidth="1"/>
    <col min="5123" max="5123" width="8" style="70" customWidth="1"/>
    <col min="5124" max="5141" width="5.5" style="70" customWidth="1"/>
    <col min="5142" max="5375" width="5.5" style="70"/>
    <col min="5376" max="5376" width="4.1640625" style="70" customWidth="1"/>
    <col min="5377" max="5377" width="28.6640625" style="70" customWidth="1"/>
    <col min="5378" max="5378" width="7.5" style="70" customWidth="1"/>
    <col min="5379" max="5379" width="8" style="70" customWidth="1"/>
    <col min="5380" max="5397" width="5.5" style="70" customWidth="1"/>
    <col min="5398" max="5631" width="5.5" style="70"/>
    <col min="5632" max="5632" width="4.1640625" style="70" customWidth="1"/>
    <col min="5633" max="5633" width="28.6640625" style="70" customWidth="1"/>
    <col min="5634" max="5634" width="7.5" style="70" customWidth="1"/>
    <col min="5635" max="5635" width="8" style="70" customWidth="1"/>
    <col min="5636" max="5653" width="5.5" style="70" customWidth="1"/>
    <col min="5654" max="5887" width="5.5" style="70"/>
    <col min="5888" max="5888" width="4.1640625" style="70" customWidth="1"/>
    <col min="5889" max="5889" width="28.6640625" style="70" customWidth="1"/>
    <col min="5890" max="5890" width="7.5" style="70" customWidth="1"/>
    <col min="5891" max="5891" width="8" style="70" customWidth="1"/>
    <col min="5892" max="5909" width="5.5" style="70" customWidth="1"/>
    <col min="5910" max="6143" width="5.5" style="70"/>
    <col min="6144" max="6144" width="4.1640625" style="70" customWidth="1"/>
    <col min="6145" max="6145" width="28.6640625" style="70" customWidth="1"/>
    <col min="6146" max="6146" width="7.5" style="70" customWidth="1"/>
    <col min="6147" max="6147" width="8" style="70" customWidth="1"/>
    <col min="6148" max="6165" width="5.5" style="70" customWidth="1"/>
    <col min="6166" max="6399" width="5.5" style="70"/>
    <col min="6400" max="6400" width="4.1640625" style="70" customWidth="1"/>
    <col min="6401" max="6401" width="28.6640625" style="70" customWidth="1"/>
    <col min="6402" max="6402" width="7.5" style="70" customWidth="1"/>
    <col min="6403" max="6403" width="8" style="70" customWidth="1"/>
    <col min="6404" max="6421" width="5.5" style="70" customWidth="1"/>
    <col min="6422" max="6655" width="5.5" style="70"/>
    <col min="6656" max="6656" width="4.1640625" style="70" customWidth="1"/>
    <col min="6657" max="6657" width="28.6640625" style="70" customWidth="1"/>
    <col min="6658" max="6658" width="7.5" style="70" customWidth="1"/>
    <col min="6659" max="6659" width="8" style="70" customWidth="1"/>
    <col min="6660" max="6677" width="5.5" style="70" customWidth="1"/>
    <col min="6678" max="6911" width="5.5" style="70"/>
    <col min="6912" max="6912" width="4.1640625" style="70" customWidth="1"/>
    <col min="6913" max="6913" width="28.6640625" style="70" customWidth="1"/>
    <col min="6914" max="6914" width="7.5" style="70" customWidth="1"/>
    <col min="6915" max="6915" width="8" style="70" customWidth="1"/>
    <col min="6916" max="6933" width="5.5" style="70" customWidth="1"/>
    <col min="6934" max="7167" width="5.5" style="70"/>
    <col min="7168" max="7168" width="4.1640625" style="70" customWidth="1"/>
    <col min="7169" max="7169" width="28.6640625" style="70" customWidth="1"/>
    <col min="7170" max="7170" width="7.5" style="70" customWidth="1"/>
    <col min="7171" max="7171" width="8" style="70" customWidth="1"/>
    <col min="7172" max="7189" width="5.5" style="70" customWidth="1"/>
    <col min="7190" max="7423" width="5.5" style="70"/>
    <col min="7424" max="7424" width="4.1640625" style="70" customWidth="1"/>
    <col min="7425" max="7425" width="28.6640625" style="70" customWidth="1"/>
    <col min="7426" max="7426" width="7.5" style="70" customWidth="1"/>
    <col min="7427" max="7427" width="8" style="70" customWidth="1"/>
    <col min="7428" max="7445" width="5.5" style="70" customWidth="1"/>
    <col min="7446" max="7679" width="5.5" style="70"/>
    <col min="7680" max="7680" width="4.1640625" style="70" customWidth="1"/>
    <col min="7681" max="7681" width="28.6640625" style="70" customWidth="1"/>
    <col min="7682" max="7682" width="7.5" style="70" customWidth="1"/>
    <col min="7683" max="7683" width="8" style="70" customWidth="1"/>
    <col min="7684" max="7701" width="5.5" style="70" customWidth="1"/>
    <col min="7702" max="7935" width="5.5" style="70"/>
    <col min="7936" max="7936" width="4.1640625" style="70" customWidth="1"/>
    <col min="7937" max="7937" width="28.6640625" style="70" customWidth="1"/>
    <col min="7938" max="7938" width="7.5" style="70" customWidth="1"/>
    <col min="7939" max="7939" width="8" style="70" customWidth="1"/>
    <col min="7940" max="7957" width="5.5" style="70" customWidth="1"/>
    <col min="7958" max="8191" width="5.5" style="70"/>
    <col min="8192" max="8192" width="4.1640625" style="70" customWidth="1"/>
    <col min="8193" max="8193" width="28.6640625" style="70" customWidth="1"/>
    <col min="8194" max="8194" width="7.5" style="70" customWidth="1"/>
    <col min="8195" max="8195" width="8" style="70" customWidth="1"/>
    <col min="8196" max="8213" width="5.5" style="70" customWidth="1"/>
    <col min="8214" max="8447" width="5.5" style="70"/>
    <col min="8448" max="8448" width="4.1640625" style="70" customWidth="1"/>
    <col min="8449" max="8449" width="28.6640625" style="70" customWidth="1"/>
    <col min="8450" max="8450" width="7.5" style="70" customWidth="1"/>
    <col min="8451" max="8451" width="8" style="70" customWidth="1"/>
    <col min="8452" max="8469" width="5.5" style="70" customWidth="1"/>
    <col min="8470" max="8703" width="5.5" style="70"/>
    <col min="8704" max="8704" width="4.1640625" style="70" customWidth="1"/>
    <col min="8705" max="8705" width="28.6640625" style="70" customWidth="1"/>
    <col min="8706" max="8706" width="7.5" style="70" customWidth="1"/>
    <col min="8707" max="8707" width="8" style="70" customWidth="1"/>
    <col min="8708" max="8725" width="5.5" style="70" customWidth="1"/>
    <col min="8726" max="8959" width="5.5" style="70"/>
    <col min="8960" max="8960" width="4.1640625" style="70" customWidth="1"/>
    <col min="8961" max="8961" width="28.6640625" style="70" customWidth="1"/>
    <col min="8962" max="8962" width="7.5" style="70" customWidth="1"/>
    <col min="8963" max="8963" width="8" style="70" customWidth="1"/>
    <col min="8964" max="8981" width="5.5" style="70" customWidth="1"/>
    <col min="8982" max="9215" width="5.5" style="70"/>
    <col min="9216" max="9216" width="4.1640625" style="70" customWidth="1"/>
    <col min="9217" max="9217" width="28.6640625" style="70" customWidth="1"/>
    <col min="9218" max="9218" width="7.5" style="70" customWidth="1"/>
    <col min="9219" max="9219" width="8" style="70" customWidth="1"/>
    <col min="9220" max="9237" width="5.5" style="70" customWidth="1"/>
    <col min="9238" max="9471" width="5.5" style="70"/>
    <col min="9472" max="9472" width="4.1640625" style="70" customWidth="1"/>
    <col min="9473" max="9473" width="28.6640625" style="70" customWidth="1"/>
    <col min="9474" max="9474" width="7.5" style="70" customWidth="1"/>
    <col min="9475" max="9475" width="8" style="70" customWidth="1"/>
    <col min="9476" max="9493" width="5.5" style="70" customWidth="1"/>
    <col min="9494" max="9727" width="5.5" style="70"/>
    <col min="9728" max="9728" width="4.1640625" style="70" customWidth="1"/>
    <col min="9729" max="9729" width="28.6640625" style="70" customWidth="1"/>
    <col min="9730" max="9730" width="7.5" style="70" customWidth="1"/>
    <col min="9731" max="9731" width="8" style="70" customWidth="1"/>
    <col min="9732" max="9749" width="5.5" style="70" customWidth="1"/>
    <col min="9750" max="9983" width="5.5" style="70"/>
    <col min="9984" max="9984" width="4.1640625" style="70" customWidth="1"/>
    <col min="9985" max="9985" width="28.6640625" style="70" customWidth="1"/>
    <col min="9986" max="9986" width="7.5" style="70" customWidth="1"/>
    <col min="9987" max="9987" width="8" style="70" customWidth="1"/>
    <col min="9988" max="10005" width="5.5" style="70" customWidth="1"/>
    <col min="10006" max="10239" width="5.5" style="70"/>
    <col min="10240" max="10240" width="4.1640625" style="70" customWidth="1"/>
    <col min="10241" max="10241" width="28.6640625" style="70" customWidth="1"/>
    <col min="10242" max="10242" width="7.5" style="70" customWidth="1"/>
    <col min="10243" max="10243" width="8" style="70" customWidth="1"/>
    <col min="10244" max="10261" width="5.5" style="70" customWidth="1"/>
    <col min="10262" max="10495" width="5.5" style="70"/>
    <col min="10496" max="10496" width="4.1640625" style="70" customWidth="1"/>
    <col min="10497" max="10497" width="28.6640625" style="70" customWidth="1"/>
    <col min="10498" max="10498" width="7.5" style="70" customWidth="1"/>
    <col min="10499" max="10499" width="8" style="70" customWidth="1"/>
    <col min="10500" max="10517" width="5.5" style="70" customWidth="1"/>
    <col min="10518" max="10751" width="5.5" style="70"/>
    <col min="10752" max="10752" width="4.1640625" style="70" customWidth="1"/>
    <col min="10753" max="10753" width="28.6640625" style="70" customWidth="1"/>
    <col min="10754" max="10754" width="7.5" style="70" customWidth="1"/>
    <col min="10755" max="10755" width="8" style="70" customWidth="1"/>
    <col min="10756" max="10773" width="5.5" style="70" customWidth="1"/>
    <col min="10774" max="11007" width="5.5" style="70"/>
    <col min="11008" max="11008" width="4.1640625" style="70" customWidth="1"/>
    <col min="11009" max="11009" width="28.6640625" style="70" customWidth="1"/>
    <col min="11010" max="11010" width="7.5" style="70" customWidth="1"/>
    <col min="11011" max="11011" width="8" style="70" customWidth="1"/>
    <col min="11012" max="11029" width="5.5" style="70" customWidth="1"/>
    <col min="11030" max="11263" width="5.5" style="70"/>
    <col min="11264" max="11264" width="4.1640625" style="70" customWidth="1"/>
    <col min="11265" max="11265" width="28.6640625" style="70" customWidth="1"/>
    <col min="11266" max="11266" width="7.5" style="70" customWidth="1"/>
    <col min="11267" max="11267" width="8" style="70" customWidth="1"/>
    <col min="11268" max="11285" width="5.5" style="70" customWidth="1"/>
    <col min="11286" max="11519" width="5.5" style="70"/>
    <col min="11520" max="11520" width="4.1640625" style="70" customWidth="1"/>
    <col min="11521" max="11521" width="28.6640625" style="70" customWidth="1"/>
    <col min="11522" max="11522" width="7.5" style="70" customWidth="1"/>
    <col min="11523" max="11523" width="8" style="70" customWidth="1"/>
    <col min="11524" max="11541" width="5.5" style="70" customWidth="1"/>
    <col min="11542" max="11775" width="5.5" style="70"/>
    <col min="11776" max="11776" width="4.1640625" style="70" customWidth="1"/>
    <col min="11777" max="11777" width="28.6640625" style="70" customWidth="1"/>
    <col min="11778" max="11778" width="7.5" style="70" customWidth="1"/>
    <col min="11779" max="11779" width="8" style="70" customWidth="1"/>
    <col min="11780" max="11797" width="5.5" style="70" customWidth="1"/>
    <col min="11798" max="12031" width="5.5" style="70"/>
    <col min="12032" max="12032" width="4.1640625" style="70" customWidth="1"/>
    <col min="12033" max="12033" width="28.6640625" style="70" customWidth="1"/>
    <col min="12034" max="12034" width="7.5" style="70" customWidth="1"/>
    <col min="12035" max="12035" width="8" style="70" customWidth="1"/>
    <col min="12036" max="12053" width="5.5" style="70" customWidth="1"/>
    <col min="12054" max="12287" width="5.5" style="70"/>
    <col min="12288" max="12288" width="4.1640625" style="70" customWidth="1"/>
    <col min="12289" max="12289" width="28.6640625" style="70" customWidth="1"/>
    <col min="12290" max="12290" width="7.5" style="70" customWidth="1"/>
    <col min="12291" max="12291" width="8" style="70" customWidth="1"/>
    <col min="12292" max="12309" width="5.5" style="70" customWidth="1"/>
    <col min="12310" max="12543" width="5.5" style="70"/>
    <col min="12544" max="12544" width="4.1640625" style="70" customWidth="1"/>
    <col min="12545" max="12545" width="28.6640625" style="70" customWidth="1"/>
    <col min="12546" max="12546" width="7.5" style="70" customWidth="1"/>
    <col min="12547" max="12547" width="8" style="70" customWidth="1"/>
    <col min="12548" max="12565" width="5.5" style="70" customWidth="1"/>
    <col min="12566" max="12799" width="5.5" style="70"/>
    <col min="12800" max="12800" width="4.1640625" style="70" customWidth="1"/>
    <col min="12801" max="12801" width="28.6640625" style="70" customWidth="1"/>
    <col min="12802" max="12802" width="7.5" style="70" customWidth="1"/>
    <col min="12803" max="12803" width="8" style="70" customWidth="1"/>
    <col min="12804" max="12821" width="5.5" style="70" customWidth="1"/>
    <col min="12822" max="13055" width="5.5" style="70"/>
    <col min="13056" max="13056" width="4.1640625" style="70" customWidth="1"/>
    <col min="13057" max="13057" width="28.6640625" style="70" customWidth="1"/>
    <col min="13058" max="13058" width="7.5" style="70" customWidth="1"/>
    <col min="13059" max="13059" width="8" style="70" customWidth="1"/>
    <col min="13060" max="13077" width="5.5" style="70" customWidth="1"/>
    <col min="13078" max="13311" width="5.5" style="70"/>
    <col min="13312" max="13312" width="4.1640625" style="70" customWidth="1"/>
    <col min="13313" max="13313" width="28.6640625" style="70" customWidth="1"/>
    <col min="13314" max="13314" width="7.5" style="70" customWidth="1"/>
    <col min="13315" max="13315" width="8" style="70" customWidth="1"/>
    <col min="13316" max="13333" width="5.5" style="70" customWidth="1"/>
    <col min="13334" max="13567" width="5.5" style="70"/>
    <col min="13568" max="13568" width="4.1640625" style="70" customWidth="1"/>
    <col min="13569" max="13569" width="28.6640625" style="70" customWidth="1"/>
    <col min="13570" max="13570" width="7.5" style="70" customWidth="1"/>
    <col min="13571" max="13571" width="8" style="70" customWidth="1"/>
    <col min="13572" max="13589" width="5.5" style="70" customWidth="1"/>
    <col min="13590" max="13823" width="5.5" style="70"/>
    <col min="13824" max="13824" width="4.1640625" style="70" customWidth="1"/>
    <col min="13825" max="13825" width="28.6640625" style="70" customWidth="1"/>
    <col min="13826" max="13826" width="7.5" style="70" customWidth="1"/>
    <col min="13827" max="13827" width="8" style="70" customWidth="1"/>
    <col min="13828" max="13845" width="5.5" style="70" customWidth="1"/>
    <col min="13846" max="14079" width="5.5" style="70"/>
    <col min="14080" max="14080" width="4.1640625" style="70" customWidth="1"/>
    <col min="14081" max="14081" width="28.6640625" style="70" customWidth="1"/>
    <col min="14082" max="14082" width="7.5" style="70" customWidth="1"/>
    <col min="14083" max="14083" width="8" style="70" customWidth="1"/>
    <col min="14084" max="14101" width="5.5" style="70" customWidth="1"/>
    <col min="14102" max="14335" width="5.5" style="70"/>
    <col min="14336" max="14336" width="4.1640625" style="70" customWidth="1"/>
    <col min="14337" max="14337" width="28.6640625" style="70" customWidth="1"/>
    <col min="14338" max="14338" width="7.5" style="70" customWidth="1"/>
    <col min="14339" max="14339" width="8" style="70" customWidth="1"/>
    <col min="14340" max="14357" width="5.5" style="70" customWidth="1"/>
    <col min="14358" max="14591" width="5.5" style="70"/>
    <col min="14592" max="14592" width="4.1640625" style="70" customWidth="1"/>
    <col min="14593" max="14593" width="28.6640625" style="70" customWidth="1"/>
    <col min="14594" max="14594" width="7.5" style="70" customWidth="1"/>
    <col min="14595" max="14595" width="8" style="70" customWidth="1"/>
    <col min="14596" max="14613" width="5.5" style="70" customWidth="1"/>
    <col min="14614" max="14847" width="5.5" style="70"/>
    <col min="14848" max="14848" width="4.1640625" style="70" customWidth="1"/>
    <col min="14849" max="14849" width="28.6640625" style="70" customWidth="1"/>
    <col min="14850" max="14850" width="7.5" style="70" customWidth="1"/>
    <col min="14851" max="14851" width="8" style="70" customWidth="1"/>
    <col min="14852" max="14869" width="5.5" style="70" customWidth="1"/>
    <col min="14870" max="15103" width="5.5" style="70"/>
    <col min="15104" max="15104" width="4.1640625" style="70" customWidth="1"/>
    <col min="15105" max="15105" width="28.6640625" style="70" customWidth="1"/>
    <col min="15106" max="15106" width="7.5" style="70" customWidth="1"/>
    <col min="15107" max="15107" width="8" style="70" customWidth="1"/>
    <col min="15108" max="15125" width="5.5" style="70" customWidth="1"/>
    <col min="15126" max="15359" width="5.5" style="70"/>
    <col min="15360" max="15360" width="4.1640625" style="70" customWidth="1"/>
    <col min="15361" max="15361" width="28.6640625" style="70" customWidth="1"/>
    <col min="15362" max="15362" width="7.5" style="70" customWidth="1"/>
    <col min="15363" max="15363" width="8" style="70" customWidth="1"/>
    <col min="15364" max="15381" width="5.5" style="70" customWidth="1"/>
    <col min="15382" max="15615" width="5.5" style="70"/>
    <col min="15616" max="15616" width="4.1640625" style="70" customWidth="1"/>
    <col min="15617" max="15617" width="28.6640625" style="70" customWidth="1"/>
    <col min="15618" max="15618" width="7.5" style="70" customWidth="1"/>
    <col min="15619" max="15619" width="8" style="70" customWidth="1"/>
    <col min="15620" max="15637" width="5.5" style="70" customWidth="1"/>
    <col min="15638" max="15871" width="5.5" style="70"/>
    <col min="15872" max="15872" width="4.1640625" style="70" customWidth="1"/>
    <col min="15873" max="15873" width="28.6640625" style="70" customWidth="1"/>
    <col min="15874" max="15874" width="7.5" style="70" customWidth="1"/>
    <col min="15875" max="15875" width="8" style="70" customWidth="1"/>
    <col min="15876" max="15893" width="5.5" style="70" customWidth="1"/>
    <col min="15894" max="16127" width="5.5" style="70"/>
    <col min="16128" max="16128" width="4.1640625" style="70" customWidth="1"/>
    <col min="16129" max="16129" width="28.6640625" style="70" customWidth="1"/>
    <col min="16130" max="16130" width="7.5" style="70" customWidth="1"/>
    <col min="16131" max="16131" width="8" style="70" customWidth="1"/>
    <col min="16132" max="16149" width="5.5" style="70" customWidth="1"/>
    <col min="16150" max="16384" width="5.5" style="70"/>
  </cols>
  <sheetData>
    <row r="1" spans="1:26" s="56" customFormat="1" ht="34.5" customHeight="1" x14ac:dyDescent="0.15">
      <c r="A1" s="899" t="s">
        <v>127</v>
      </c>
      <c r="B1" s="899"/>
      <c r="C1" s="899"/>
      <c r="D1" s="899"/>
      <c r="E1" s="899"/>
      <c r="F1" s="899"/>
      <c r="G1" s="899"/>
      <c r="H1" s="899"/>
      <c r="I1" s="899"/>
      <c r="J1" s="899"/>
      <c r="K1" s="899"/>
      <c r="L1" s="899"/>
      <c r="M1" s="899"/>
      <c r="N1" s="899"/>
      <c r="O1" s="899"/>
      <c r="P1" s="899"/>
      <c r="Q1" s="899"/>
      <c r="R1" s="899"/>
      <c r="S1" s="315"/>
      <c r="T1" s="902" t="s">
        <v>323</v>
      </c>
      <c r="U1" s="902"/>
      <c r="V1" s="902"/>
    </row>
    <row r="2" spans="1:26" s="58" customFormat="1" ht="25.5" customHeight="1" x14ac:dyDescent="0.2">
      <c r="A2" s="903"/>
      <c r="B2" s="903"/>
      <c r="C2" s="903"/>
      <c r="D2" s="903"/>
      <c r="E2" s="903"/>
      <c r="F2" s="903"/>
      <c r="G2" s="903"/>
      <c r="H2" s="903"/>
      <c r="I2" s="219"/>
      <c r="J2" s="220"/>
      <c r="K2" s="220"/>
      <c r="L2" s="220"/>
      <c r="M2" s="220"/>
      <c r="N2" s="220"/>
      <c r="O2" s="220"/>
      <c r="P2" s="220"/>
      <c r="Q2" s="220"/>
      <c r="R2" s="220"/>
      <c r="S2" s="221"/>
      <c r="T2" s="916" t="s">
        <v>1</v>
      </c>
      <c r="U2" s="916"/>
      <c r="V2" s="916"/>
      <c r="W2" s="56"/>
      <c r="X2" s="587"/>
    </row>
    <row r="3" spans="1:26" s="59" customFormat="1" ht="17.25" customHeight="1" x14ac:dyDescent="0.15">
      <c r="A3" s="904" t="s">
        <v>294</v>
      </c>
      <c r="B3" s="904" t="s">
        <v>128</v>
      </c>
      <c r="C3" s="907" t="s">
        <v>129</v>
      </c>
      <c r="D3" s="910" t="s">
        <v>130</v>
      </c>
      <c r="E3" s="911"/>
      <c r="F3" s="911"/>
      <c r="G3" s="911"/>
      <c r="H3" s="911"/>
      <c r="I3" s="911"/>
      <c r="J3" s="912"/>
      <c r="K3" s="910" t="s">
        <v>131</v>
      </c>
      <c r="L3" s="913"/>
      <c r="M3" s="913"/>
      <c r="N3" s="917" t="s">
        <v>6</v>
      </c>
      <c r="O3" s="917"/>
      <c r="P3" s="917"/>
      <c r="Q3" s="917"/>
      <c r="R3" s="917"/>
      <c r="S3" s="917"/>
      <c r="T3" s="917"/>
      <c r="U3" s="917"/>
      <c r="V3" s="917"/>
    </row>
    <row r="4" spans="1:26" s="59" customFormat="1" ht="23.25" customHeight="1" x14ac:dyDescent="0.15">
      <c r="A4" s="905"/>
      <c r="B4" s="905"/>
      <c r="C4" s="908"/>
      <c r="D4" s="901" t="s">
        <v>553</v>
      </c>
      <c r="E4" s="901" t="s">
        <v>132</v>
      </c>
      <c r="F4" s="901" t="s">
        <v>133</v>
      </c>
      <c r="G4" s="901" t="s">
        <v>134</v>
      </c>
      <c r="H4" s="901" t="s">
        <v>135</v>
      </c>
      <c r="I4" s="901" t="s">
        <v>105</v>
      </c>
      <c r="J4" s="914" t="s">
        <v>362</v>
      </c>
      <c r="K4" s="901" t="s">
        <v>79</v>
      </c>
      <c r="L4" s="901" t="s">
        <v>136</v>
      </c>
      <c r="M4" s="901" t="s">
        <v>312</v>
      </c>
      <c r="N4" s="901" t="s">
        <v>554</v>
      </c>
      <c r="O4" s="901" t="s">
        <v>137</v>
      </c>
      <c r="P4" s="901" t="s">
        <v>138</v>
      </c>
      <c r="Q4" s="900" t="s">
        <v>18</v>
      </c>
      <c r="R4" s="900"/>
      <c r="S4" s="900"/>
      <c r="T4" s="900" t="s">
        <v>139</v>
      </c>
      <c r="U4" s="900"/>
      <c r="V4" s="900"/>
      <c r="Z4" s="61"/>
    </row>
    <row r="5" spans="1:26" s="62" customFormat="1" ht="101.25" customHeight="1" x14ac:dyDescent="0.15">
      <c r="A5" s="906"/>
      <c r="B5" s="906"/>
      <c r="C5" s="909"/>
      <c r="D5" s="901"/>
      <c r="E5" s="901"/>
      <c r="F5" s="901"/>
      <c r="G5" s="901"/>
      <c r="H5" s="901"/>
      <c r="I5" s="901"/>
      <c r="J5" s="915"/>
      <c r="K5" s="901"/>
      <c r="L5" s="901"/>
      <c r="M5" s="901"/>
      <c r="N5" s="901"/>
      <c r="O5" s="901"/>
      <c r="P5" s="901"/>
      <c r="Q5" s="224" t="s">
        <v>140</v>
      </c>
      <c r="R5" s="224" t="s">
        <v>141</v>
      </c>
      <c r="S5" s="224" t="s">
        <v>142</v>
      </c>
      <c r="T5" s="224" t="s">
        <v>524</v>
      </c>
      <c r="U5" s="224" t="s">
        <v>143</v>
      </c>
      <c r="V5" s="224" t="s">
        <v>15</v>
      </c>
      <c r="W5" s="454"/>
    </row>
    <row r="6" spans="1:26" s="63" customFormat="1" ht="15" customHeight="1" x14ac:dyDescent="0.15">
      <c r="A6" s="156">
        <v>1</v>
      </c>
      <c r="B6" s="156">
        <v>2</v>
      </c>
      <c r="C6" s="156">
        <v>3</v>
      </c>
      <c r="D6" s="225">
        <v>4</v>
      </c>
      <c r="E6" s="156">
        <v>5</v>
      </c>
      <c r="F6" s="225">
        <v>6</v>
      </c>
      <c r="G6" s="156">
        <v>7</v>
      </c>
      <c r="H6" s="225">
        <v>8</v>
      </c>
      <c r="I6" s="156">
        <v>9</v>
      </c>
      <c r="J6" s="225">
        <v>10</v>
      </c>
      <c r="K6" s="156">
        <v>11</v>
      </c>
      <c r="L6" s="225">
        <v>12</v>
      </c>
      <c r="M6" s="156">
        <v>13</v>
      </c>
      <c r="N6" s="225">
        <v>14</v>
      </c>
      <c r="O6" s="156">
        <v>15</v>
      </c>
      <c r="P6" s="225">
        <v>16</v>
      </c>
      <c r="Q6" s="156">
        <v>17</v>
      </c>
      <c r="R6" s="225">
        <v>18</v>
      </c>
      <c r="S6" s="156">
        <v>19</v>
      </c>
      <c r="T6" s="225">
        <v>20</v>
      </c>
      <c r="U6" s="156">
        <v>21</v>
      </c>
      <c r="V6" s="156">
        <v>22</v>
      </c>
    </row>
    <row r="7" spans="1:26" s="64" customFormat="1" ht="15" customHeight="1" x14ac:dyDescent="0.15">
      <c r="A7" s="231" t="s">
        <v>22</v>
      </c>
      <c r="B7" s="232" t="s">
        <v>411</v>
      </c>
      <c r="C7" s="559">
        <f t="shared" ref="C7:V7" si="0">SUM(C8:C11)</f>
        <v>0</v>
      </c>
      <c r="D7" s="559">
        <f t="shared" si="0"/>
        <v>0</v>
      </c>
      <c r="E7" s="559">
        <f t="shared" si="0"/>
        <v>0</v>
      </c>
      <c r="F7" s="559">
        <f t="shared" si="0"/>
        <v>0</v>
      </c>
      <c r="G7" s="559">
        <f t="shared" si="0"/>
        <v>0</v>
      </c>
      <c r="H7" s="559">
        <f t="shared" si="0"/>
        <v>0</v>
      </c>
      <c r="I7" s="559">
        <f t="shared" si="0"/>
        <v>0</v>
      </c>
      <c r="J7" s="559">
        <f t="shared" si="0"/>
        <v>0</v>
      </c>
      <c r="K7" s="559">
        <f t="shared" si="0"/>
        <v>0</v>
      </c>
      <c r="L7" s="559">
        <f t="shared" si="0"/>
        <v>0</v>
      </c>
      <c r="M7" s="559">
        <f t="shared" si="0"/>
        <v>0</v>
      </c>
      <c r="N7" s="559">
        <f t="shared" si="0"/>
        <v>0</v>
      </c>
      <c r="O7" s="559">
        <f t="shared" si="0"/>
        <v>0</v>
      </c>
      <c r="P7" s="559">
        <f t="shared" si="0"/>
        <v>0</v>
      </c>
      <c r="Q7" s="559">
        <f t="shared" si="0"/>
        <v>0</v>
      </c>
      <c r="R7" s="559">
        <f t="shared" si="0"/>
        <v>0</v>
      </c>
      <c r="S7" s="559">
        <f t="shared" si="0"/>
        <v>0</v>
      </c>
      <c r="T7" s="559">
        <f t="shared" si="0"/>
        <v>0</v>
      </c>
      <c r="U7" s="559">
        <f t="shared" si="0"/>
        <v>0</v>
      </c>
      <c r="V7" s="559">
        <f t="shared" si="0"/>
        <v>0</v>
      </c>
      <c r="W7" s="168" t="str">
        <f>IF(AND(K7&lt;=C7,L7&lt;=C7,M7&lt;=C7),"Đúng","Sai")</f>
        <v>Đúng</v>
      </c>
      <c r="X7" s="168" t="str">
        <f>IF(C7=N7+O7+P7,"Đúng","Sai")</f>
        <v>Đúng</v>
      </c>
      <c r="Y7" s="168" t="str">
        <f>IF(P7=Q7+R7+S7,"Đúng","Sai")</f>
        <v>Đúng</v>
      </c>
    </row>
    <row r="8" spans="1:26" s="64" customFormat="1" ht="19" customHeight="1" x14ac:dyDescent="0.15">
      <c r="A8" s="233"/>
      <c r="B8" s="234" t="s">
        <v>144</v>
      </c>
      <c r="C8" s="590">
        <f>SUM(D8:J8)</f>
        <v>0</v>
      </c>
      <c r="D8" s="563"/>
      <c r="E8" s="563"/>
      <c r="F8" s="591"/>
      <c r="G8" s="591"/>
      <c r="H8" s="591"/>
      <c r="I8" s="591"/>
      <c r="J8" s="591"/>
      <c r="K8" s="568"/>
      <c r="L8" s="568"/>
      <c r="M8" s="568"/>
      <c r="N8" s="568"/>
      <c r="O8" s="568"/>
      <c r="P8" s="592"/>
      <c r="Q8" s="568"/>
      <c r="R8" s="568"/>
      <c r="S8" s="568"/>
      <c r="T8" s="568"/>
      <c r="U8" s="568"/>
      <c r="V8" s="568"/>
      <c r="W8" s="168" t="str">
        <f t="shared" ref="W8:W24" si="1">IF(AND(K8&lt;=C8,L8&lt;=C8,M8&lt;=C8),"Đúng","Sai")</f>
        <v>Đúng</v>
      </c>
      <c r="X8" s="168" t="str">
        <f t="shared" ref="X8:X24" si="2">IF(C8=N8+O8+P8,"Đúng","Sai")</f>
        <v>Đúng</v>
      </c>
      <c r="Y8" s="168" t="str">
        <f t="shared" ref="Y8:Y23" si="3">IF(P8=Q8+R8+S8,"Đúng","Sai")</f>
        <v>Đúng</v>
      </c>
    </row>
    <row r="9" spans="1:26" s="64" customFormat="1" ht="19" customHeight="1" x14ac:dyDescent="0.15">
      <c r="A9" s="158"/>
      <c r="B9" s="229" t="s">
        <v>24</v>
      </c>
      <c r="C9" s="593">
        <f>SUM(D9:J9)</f>
        <v>0</v>
      </c>
      <c r="D9" s="565"/>
      <c r="E9" s="565"/>
      <c r="F9" s="571"/>
      <c r="G9" s="555"/>
      <c r="H9" s="555"/>
      <c r="I9" s="555"/>
      <c r="J9" s="555"/>
      <c r="K9" s="571"/>
      <c r="L9" s="571"/>
      <c r="M9" s="571"/>
      <c r="N9" s="571"/>
      <c r="O9" s="571"/>
      <c r="P9" s="571"/>
      <c r="Q9" s="571"/>
      <c r="R9" s="571"/>
      <c r="S9" s="571"/>
      <c r="T9" s="571"/>
      <c r="U9" s="571"/>
      <c r="V9" s="571"/>
      <c r="W9" s="168" t="str">
        <f t="shared" si="1"/>
        <v>Đúng</v>
      </c>
      <c r="X9" s="168" t="str">
        <f t="shared" si="2"/>
        <v>Đúng</v>
      </c>
      <c r="Y9" s="168" t="str">
        <f t="shared" si="3"/>
        <v>Đúng</v>
      </c>
    </row>
    <row r="10" spans="1:26" s="64" customFormat="1" ht="19" customHeight="1" x14ac:dyDescent="0.15">
      <c r="A10" s="158"/>
      <c r="B10" s="229" t="s">
        <v>25</v>
      </c>
      <c r="C10" s="593">
        <f>SUM(D10:J10)</f>
        <v>0</v>
      </c>
      <c r="D10" s="565"/>
      <c r="E10" s="565"/>
      <c r="F10" s="571"/>
      <c r="G10" s="571"/>
      <c r="H10" s="555"/>
      <c r="I10" s="555"/>
      <c r="J10" s="555"/>
      <c r="K10" s="571"/>
      <c r="L10" s="571"/>
      <c r="M10" s="571"/>
      <c r="N10" s="571"/>
      <c r="O10" s="571"/>
      <c r="P10" s="571"/>
      <c r="Q10" s="571"/>
      <c r="R10" s="571"/>
      <c r="S10" s="571"/>
      <c r="T10" s="571"/>
      <c r="U10" s="571"/>
      <c r="V10" s="571"/>
      <c r="W10" s="168" t="str">
        <f t="shared" si="1"/>
        <v>Đúng</v>
      </c>
      <c r="X10" s="168" t="str">
        <f t="shared" si="2"/>
        <v>Đúng</v>
      </c>
      <c r="Y10" s="168" t="str">
        <f t="shared" si="3"/>
        <v>Đúng</v>
      </c>
    </row>
    <row r="11" spans="1:26" s="64" customFormat="1" ht="19" customHeight="1" x14ac:dyDescent="0.15">
      <c r="A11" s="316"/>
      <c r="B11" s="317" t="s">
        <v>26</v>
      </c>
      <c r="C11" s="594">
        <f>SUM(D11:J11)</f>
        <v>0</v>
      </c>
      <c r="D11" s="595"/>
      <c r="E11" s="595"/>
      <c r="F11" s="596"/>
      <c r="G11" s="596"/>
      <c r="H11" s="596"/>
      <c r="I11" s="596"/>
      <c r="J11" s="596"/>
      <c r="K11" s="596"/>
      <c r="L11" s="596"/>
      <c r="M11" s="596"/>
      <c r="N11" s="596"/>
      <c r="O11" s="571"/>
      <c r="P11" s="571"/>
      <c r="Q11" s="596"/>
      <c r="R11" s="596"/>
      <c r="S11" s="596"/>
      <c r="T11" s="596"/>
      <c r="U11" s="596"/>
      <c r="V11" s="596"/>
      <c r="W11" s="168" t="str">
        <f t="shared" si="1"/>
        <v>Đúng</v>
      </c>
      <c r="X11" s="168" t="str">
        <f t="shared" si="2"/>
        <v>Đúng</v>
      </c>
      <c r="Y11" s="168" t="str">
        <f t="shared" si="3"/>
        <v>Đúng</v>
      </c>
    </row>
    <row r="12" spans="1:26" s="64" customFormat="1" ht="17.25" customHeight="1" x14ac:dyDescent="0.15">
      <c r="A12" s="161" t="s">
        <v>27</v>
      </c>
      <c r="B12" s="226" t="s">
        <v>145</v>
      </c>
      <c r="C12" s="544">
        <f t="shared" ref="C12:V12" si="4">SUM(C13:C24)</f>
        <v>0</v>
      </c>
      <c r="D12" s="544">
        <f t="shared" si="4"/>
        <v>0</v>
      </c>
      <c r="E12" s="544">
        <f t="shared" si="4"/>
        <v>0</v>
      </c>
      <c r="F12" s="544">
        <f t="shared" si="4"/>
        <v>0</v>
      </c>
      <c r="G12" s="544">
        <f t="shared" si="4"/>
        <v>0</v>
      </c>
      <c r="H12" s="544">
        <f t="shared" si="4"/>
        <v>0</v>
      </c>
      <c r="I12" s="544">
        <f t="shared" si="4"/>
        <v>0</v>
      </c>
      <c r="J12" s="544">
        <f t="shared" si="4"/>
        <v>0</v>
      </c>
      <c r="K12" s="544">
        <f t="shared" si="4"/>
        <v>0</v>
      </c>
      <c r="L12" s="544">
        <f t="shared" si="4"/>
        <v>0</v>
      </c>
      <c r="M12" s="544">
        <f t="shared" si="4"/>
        <v>0</v>
      </c>
      <c r="N12" s="544">
        <f t="shared" si="4"/>
        <v>0</v>
      </c>
      <c r="O12" s="544">
        <f t="shared" ref="O12" si="5">SUM(O13:O24)</f>
        <v>0</v>
      </c>
      <c r="P12" s="544">
        <f t="shared" si="4"/>
        <v>0</v>
      </c>
      <c r="Q12" s="544">
        <f t="shared" si="4"/>
        <v>0</v>
      </c>
      <c r="R12" s="544">
        <f t="shared" si="4"/>
        <v>0</v>
      </c>
      <c r="S12" s="544">
        <f t="shared" si="4"/>
        <v>0</v>
      </c>
      <c r="T12" s="544">
        <f t="shared" si="4"/>
        <v>0</v>
      </c>
      <c r="U12" s="544">
        <f t="shared" si="4"/>
        <v>0</v>
      </c>
      <c r="V12" s="544">
        <f t="shared" si="4"/>
        <v>0</v>
      </c>
      <c r="W12" s="168" t="str">
        <f t="shared" si="1"/>
        <v>Đúng</v>
      </c>
      <c r="X12" s="168" t="str">
        <f t="shared" si="2"/>
        <v>Đúng</v>
      </c>
      <c r="Y12" s="168" t="str">
        <f t="shared" si="3"/>
        <v>Đúng</v>
      </c>
    </row>
    <row r="13" spans="1:26" s="64" customFormat="1" ht="19" customHeight="1" x14ac:dyDescent="0.15">
      <c r="A13" s="159"/>
      <c r="B13" s="318" t="s">
        <v>146</v>
      </c>
      <c r="C13" s="597">
        <f t="shared" ref="C13:C21" si="6">SUM(D13:J13)</f>
        <v>0</v>
      </c>
      <c r="D13" s="548"/>
      <c r="E13" s="547"/>
      <c r="F13" s="547"/>
      <c r="G13" s="547"/>
      <c r="H13" s="547"/>
      <c r="I13" s="547"/>
      <c r="J13" s="547"/>
      <c r="K13" s="598"/>
      <c r="L13" s="598"/>
      <c r="M13" s="598"/>
      <c r="N13" s="598"/>
      <c r="O13" s="571"/>
      <c r="P13" s="571"/>
      <c r="Q13" s="598"/>
      <c r="R13" s="598"/>
      <c r="S13" s="598"/>
      <c r="T13" s="598"/>
      <c r="U13" s="598"/>
      <c r="V13" s="598"/>
      <c r="W13" s="168" t="str">
        <f t="shared" si="1"/>
        <v>Đúng</v>
      </c>
      <c r="X13" s="168" t="str">
        <f t="shared" si="2"/>
        <v>Đúng</v>
      </c>
      <c r="Y13" s="168" t="str">
        <f t="shared" si="3"/>
        <v>Đúng</v>
      </c>
    </row>
    <row r="14" spans="1:26" s="64" customFormat="1" ht="19" customHeight="1" x14ac:dyDescent="0.15">
      <c r="A14" s="158"/>
      <c r="B14" s="229" t="s">
        <v>147</v>
      </c>
      <c r="C14" s="593">
        <f t="shared" si="6"/>
        <v>0</v>
      </c>
      <c r="D14" s="549"/>
      <c r="E14" s="550"/>
      <c r="F14" s="550"/>
      <c r="G14" s="550"/>
      <c r="H14" s="550"/>
      <c r="I14" s="550"/>
      <c r="J14" s="550"/>
      <c r="K14" s="571"/>
      <c r="L14" s="571"/>
      <c r="M14" s="571"/>
      <c r="N14" s="571"/>
      <c r="O14" s="571"/>
      <c r="P14" s="571"/>
      <c r="Q14" s="571"/>
      <c r="R14" s="571"/>
      <c r="S14" s="571"/>
      <c r="T14" s="571"/>
      <c r="U14" s="571"/>
      <c r="V14" s="571"/>
      <c r="W14" s="168" t="str">
        <f t="shared" si="1"/>
        <v>Đúng</v>
      </c>
      <c r="X14" s="168" t="str">
        <f t="shared" si="2"/>
        <v>Đúng</v>
      </c>
      <c r="Y14" s="168" t="str">
        <f t="shared" si="3"/>
        <v>Đúng</v>
      </c>
    </row>
    <row r="15" spans="1:26" s="64" customFormat="1" ht="19" customHeight="1" x14ac:dyDescent="0.15">
      <c r="A15" s="158"/>
      <c r="B15" s="228" t="s">
        <v>148</v>
      </c>
      <c r="C15" s="593">
        <f t="shared" si="6"/>
        <v>0</v>
      </c>
      <c r="D15" s="549"/>
      <c r="E15" s="550"/>
      <c r="F15" s="550"/>
      <c r="G15" s="550"/>
      <c r="H15" s="550"/>
      <c r="I15" s="550"/>
      <c r="J15" s="550"/>
      <c r="K15" s="571"/>
      <c r="L15" s="571"/>
      <c r="M15" s="571"/>
      <c r="N15" s="571"/>
      <c r="O15" s="571"/>
      <c r="P15" s="571"/>
      <c r="Q15" s="571"/>
      <c r="R15" s="571"/>
      <c r="S15" s="571"/>
      <c r="T15" s="571"/>
      <c r="U15" s="571"/>
      <c r="V15" s="571"/>
      <c r="W15" s="168" t="str">
        <f t="shared" si="1"/>
        <v>Đúng</v>
      </c>
      <c r="X15" s="168" t="str">
        <f t="shared" si="2"/>
        <v>Đúng</v>
      </c>
      <c r="Y15" s="168" t="str">
        <f t="shared" si="3"/>
        <v>Đúng</v>
      </c>
    </row>
    <row r="16" spans="1:26" s="64" customFormat="1" ht="19" customHeight="1" x14ac:dyDescent="0.15">
      <c r="A16" s="158"/>
      <c r="B16" s="228" t="s">
        <v>149</v>
      </c>
      <c r="C16" s="593">
        <f t="shared" si="6"/>
        <v>0</v>
      </c>
      <c r="D16" s="549"/>
      <c r="E16" s="549"/>
      <c r="F16" s="550"/>
      <c r="G16" s="550"/>
      <c r="H16" s="550"/>
      <c r="I16" s="550"/>
      <c r="J16" s="550"/>
      <c r="K16" s="571"/>
      <c r="L16" s="571"/>
      <c r="M16" s="571"/>
      <c r="N16" s="571"/>
      <c r="O16" s="571"/>
      <c r="P16" s="571"/>
      <c r="Q16" s="571"/>
      <c r="R16" s="571"/>
      <c r="S16" s="571"/>
      <c r="T16" s="571"/>
      <c r="U16" s="571"/>
      <c r="V16" s="571"/>
      <c r="W16" s="168" t="str">
        <f t="shared" si="1"/>
        <v>Đúng</v>
      </c>
      <c r="X16" s="168" t="str">
        <f t="shared" si="2"/>
        <v>Đúng</v>
      </c>
      <c r="Y16" s="168" t="str">
        <f t="shared" si="3"/>
        <v>Đúng</v>
      </c>
    </row>
    <row r="17" spans="1:25" s="64" customFormat="1" ht="19" customHeight="1" x14ac:dyDescent="0.15">
      <c r="A17" s="158"/>
      <c r="B17" s="229" t="s">
        <v>150</v>
      </c>
      <c r="C17" s="593">
        <f t="shared" si="6"/>
        <v>0</v>
      </c>
      <c r="D17" s="549"/>
      <c r="E17" s="549"/>
      <c r="F17" s="571"/>
      <c r="G17" s="550"/>
      <c r="H17" s="550"/>
      <c r="I17" s="550"/>
      <c r="J17" s="550"/>
      <c r="K17" s="571"/>
      <c r="L17" s="571"/>
      <c r="M17" s="571"/>
      <c r="N17" s="571"/>
      <c r="O17" s="571"/>
      <c r="P17" s="571"/>
      <c r="Q17" s="571"/>
      <c r="R17" s="571"/>
      <c r="S17" s="571"/>
      <c r="T17" s="571"/>
      <c r="U17" s="571"/>
      <c r="V17" s="571"/>
      <c r="W17" s="168" t="str">
        <f t="shared" si="1"/>
        <v>Đúng</v>
      </c>
      <c r="X17" s="168" t="str">
        <f t="shared" si="2"/>
        <v>Đúng</v>
      </c>
      <c r="Y17" s="168" t="str">
        <f t="shared" si="3"/>
        <v>Đúng</v>
      </c>
    </row>
    <row r="18" spans="1:25" s="64" customFormat="1" ht="19" customHeight="1" x14ac:dyDescent="0.15">
      <c r="A18" s="158"/>
      <c r="B18" s="229" t="s">
        <v>134</v>
      </c>
      <c r="C18" s="593">
        <f t="shared" si="6"/>
        <v>0</v>
      </c>
      <c r="D18" s="549"/>
      <c r="E18" s="549"/>
      <c r="F18" s="571"/>
      <c r="G18" s="550"/>
      <c r="H18" s="550"/>
      <c r="I18" s="550"/>
      <c r="J18" s="550"/>
      <c r="K18" s="571"/>
      <c r="L18" s="571"/>
      <c r="M18" s="571"/>
      <c r="N18" s="571"/>
      <c r="O18" s="571"/>
      <c r="P18" s="571"/>
      <c r="Q18" s="571"/>
      <c r="R18" s="571"/>
      <c r="S18" s="571"/>
      <c r="T18" s="571"/>
      <c r="U18" s="571"/>
      <c r="V18" s="571"/>
      <c r="W18" s="168" t="str">
        <f t="shared" si="1"/>
        <v>Đúng</v>
      </c>
      <c r="X18" s="168" t="str">
        <f t="shared" si="2"/>
        <v>Đúng</v>
      </c>
      <c r="Y18" s="168" t="str">
        <f t="shared" si="3"/>
        <v>Đúng</v>
      </c>
    </row>
    <row r="19" spans="1:25" s="64" customFormat="1" ht="19" customHeight="1" x14ac:dyDescent="0.15">
      <c r="A19" s="158"/>
      <c r="B19" s="229" t="s">
        <v>151</v>
      </c>
      <c r="C19" s="593">
        <f t="shared" si="6"/>
        <v>0</v>
      </c>
      <c r="D19" s="549"/>
      <c r="E19" s="549"/>
      <c r="F19" s="571"/>
      <c r="G19" s="571"/>
      <c r="H19" s="550"/>
      <c r="I19" s="550"/>
      <c r="J19" s="550"/>
      <c r="K19" s="571"/>
      <c r="L19" s="571"/>
      <c r="M19" s="571"/>
      <c r="N19" s="571"/>
      <c r="O19" s="571"/>
      <c r="P19" s="571"/>
      <c r="Q19" s="571"/>
      <c r="R19" s="571"/>
      <c r="S19" s="571"/>
      <c r="T19" s="571"/>
      <c r="U19" s="571"/>
      <c r="V19" s="571"/>
      <c r="W19" s="168" t="str">
        <f t="shared" si="1"/>
        <v>Đúng</v>
      </c>
      <c r="X19" s="168" t="str">
        <f t="shared" si="2"/>
        <v>Đúng</v>
      </c>
      <c r="Y19" s="168" t="str">
        <f t="shared" si="3"/>
        <v>Đúng</v>
      </c>
    </row>
    <row r="20" spans="1:25" s="64" customFormat="1" ht="19" customHeight="1" x14ac:dyDescent="0.15">
      <c r="A20" s="158"/>
      <c r="B20" s="229" t="s">
        <v>152</v>
      </c>
      <c r="C20" s="593">
        <f t="shared" si="6"/>
        <v>0</v>
      </c>
      <c r="D20" s="549"/>
      <c r="E20" s="549"/>
      <c r="F20" s="571"/>
      <c r="G20" s="571"/>
      <c r="H20" s="571"/>
      <c r="I20" s="550"/>
      <c r="J20" s="550"/>
      <c r="K20" s="571"/>
      <c r="L20" s="571"/>
      <c r="M20" s="571"/>
      <c r="N20" s="571"/>
      <c r="O20" s="571"/>
      <c r="P20" s="571"/>
      <c r="Q20" s="571"/>
      <c r="R20" s="571"/>
      <c r="S20" s="571"/>
      <c r="T20" s="571"/>
      <c r="U20" s="571"/>
      <c r="V20" s="571"/>
      <c r="W20" s="168" t="str">
        <f t="shared" si="1"/>
        <v>Đúng</v>
      </c>
      <c r="X20" s="168" t="str">
        <f t="shared" si="2"/>
        <v>Đúng</v>
      </c>
      <c r="Y20" s="168" t="str">
        <f t="shared" si="3"/>
        <v>Đúng</v>
      </c>
    </row>
    <row r="21" spans="1:25" s="64" customFormat="1" ht="19" customHeight="1" x14ac:dyDescent="0.15">
      <c r="A21" s="158"/>
      <c r="B21" s="229" t="s">
        <v>153</v>
      </c>
      <c r="C21" s="593">
        <f t="shared" si="6"/>
        <v>0</v>
      </c>
      <c r="D21" s="549"/>
      <c r="E21" s="549"/>
      <c r="F21" s="571"/>
      <c r="G21" s="571"/>
      <c r="H21" s="571"/>
      <c r="I21" s="550"/>
      <c r="J21" s="550"/>
      <c r="K21" s="571"/>
      <c r="L21" s="571"/>
      <c r="M21" s="571"/>
      <c r="N21" s="571"/>
      <c r="O21" s="571"/>
      <c r="P21" s="571"/>
      <c r="Q21" s="571"/>
      <c r="R21" s="571"/>
      <c r="S21" s="571"/>
      <c r="T21" s="571"/>
      <c r="U21" s="571"/>
      <c r="V21" s="571"/>
      <c r="W21" s="168" t="str">
        <f t="shared" si="1"/>
        <v>Đúng</v>
      </c>
      <c r="X21" s="168" t="str">
        <f t="shared" si="2"/>
        <v>Đúng</v>
      </c>
      <c r="Y21" s="168" t="str">
        <f t="shared" si="3"/>
        <v>Đúng</v>
      </c>
    </row>
    <row r="22" spans="1:25" s="64" customFormat="1" ht="19" customHeight="1" x14ac:dyDescent="0.15">
      <c r="A22" s="158"/>
      <c r="B22" s="229" t="s">
        <v>361</v>
      </c>
      <c r="C22" s="593">
        <f t="shared" ref="C22:C23" si="7">SUM(D22:J22)</f>
        <v>0</v>
      </c>
      <c r="D22" s="549"/>
      <c r="E22" s="549"/>
      <c r="F22" s="571"/>
      <c r="G22" s="571"/>
      <c r="H22" s="571"/>
      <c r="I22" s="571"/>
      <c r="J22" s="550"/>
      <c r="K22" s="571"/>
      <c r="L22" s="571"/>
      <c r="M22" s="571"/>
      <c r="N22" s="571"/>
      <c r="O22" s="571"/>
      <c r="P22" s="571"/>
      <c r="Q22" s="571"/>
      <c r="R22" s="571"/>
      <c r="S22" s="571"/>
      <c r="T22" s="571"/>
      <c r="U22" s="571"/>
      <c r="V22" s="571"/>
      <c r="W22" s="168" t="str">
        <f t="shared" si="1"/>
        <v>Đúng</v>
      </c>
      <c r="X22" s="168" t="str">
        <f t="shared" si="2"/>
        <v>Đúng</v>
      </c>
      <c r="Y22" s="168" t="str">
        <f t="shared" si="3"/>
        <v>Đúng</v>
      </c>
    </row>
    <row r="23" spans="1:25" s="64" customFormat="1" ht="19" customHeight="1" x14ac:dyDescent="0.15">
      <c r="A23" s="158"/>
      <c r="B23" s="229" t="s">
        <v>186</v>
      </c>
      <c r="C23" s="593">
        <f t="shared" si="7"/>
        <v>0</v>
      </c>
      <c r="D23" s="549"/>
      <c r="E23" s="549"/>
      <c r="F23" s="571"/>
      <c r="G23" s="571"/>
      <c r="H23" s="571"/>
      <c r="I23" s="571"/>
      <c r="J23" s="571"/>
      <c r="K23" s="571"/>
      <c r="L23" s="571"/>
      <c r="M23" s="571"/>
      <c r="N23" s="571"/>
      <c r="O23" s="571"/>
      <c r="P23" s="571"/>
      <c r="Q23" s="571"/>
      <c r="R23" s="571"/>
      <c r="S23" s="571"/>
      <c r="T23" s="571"/>
      <c r="U23" s="571"/>
      <c r="V23" s="571"/>
      <c r="W23" s="168" t="str">
        <f t="shared" si="1"/>
        <v>Đúng</v>
      </c>
      <c r="X23" s="168" t="str">
        <f t="shared" si="2"/>
        <v>Đúng</v>
      </c>
      <c r="Y23" s="168" t="str">
        <f t="shared" si="3"/>
        <v>Đúng</v>
      </c>
    </row>
    <row r="24" spans="1:25" s="64" customFormat="1" ht="19" customHeight="1" x14ac:dyDescent="0.15">
      <c r="A24" s="319"/>
      <c r="B24" s="230" t="s">
        <v>13</v>
      </c>
      <c r="C24" s="599">
        <f>SUM(D24:J24)</f>
        <v>0</v>
      </c>
      <c r="D24" s="557"/>
      <c r="E24" s="557"/>
      <c r="F24" s="577"/>
      <c r="G24" s="577"/>
      <c r="H24" s="577"/>
      <c r="I24" s="577"/>
      <c r="J24" s="577"/>
      <c r="K24" s="577"/>
      <c r="L24" s="577"/>
      <c r="M24" s="577"/>
      <c r="N24" s="577"/>
      <c r="O24" s="571"/>
      <c r="P24" s="571"/>
      <c r="Q24" s="577"/>
      <c r="R24" s="577"/>
      <c r="S24" s="577"/>
      <c r="T24" s="577"/>
      <c r="U24" s="577"/>
      <c r="V24" s="577"/>
      <c r="W24" s="168" t="str">
        <f t="shared" si="1"/>
        <v>Đúng</v>
      </c>
      <c r="X24" s="168" t="str">
        <f t="shared" si="2"/>
        <v>Đúng</v>
      </c>
      <c r="Y24" s="168" t="str">
        <f>IF(P24=Q24+R24+S24,"Đúng","Sai")</f>
        <v>Đúng</v>
      </c>
    </row>
    <row r="25" spans="1:25" s="64" customFormat="1" ht="18" customHeight="1" x14ac:dyDescent="0.15">
      <c r="A25" s="161"/>
      <c r="B25" s="236" t="s">
        <v>154</v>
      </c>
      <c r="C25" s="600">
        <f>SUM(D25:J25)</f>
        <v>0</v>
      </c>
      <c r="D25" s="602"/>
      <c r="E25" s="602"/>
      <c r="F25" s="602"/>
      <c r="G25" s="602"/>
      <c r="H25" s="602"/>
      <c r="I25" s="602"/>
      <c r="J25" s="602"/>
      <c r="K25" s="601"/>
      <c r="L25" s="601"/>
      <c r="M25" s="601"/>
      <c r="N25" s="601"/>
      <c r="O25" s="601"/>
      <c r="P25" s="601"/>
      <c r="Q25" s="601"/>
      <c r="R25" s="601"/>
      <c r="S25" s="601"/>
      <c r="T25" s="601"/>
      <c r="U25" s="601"/>
      <c r="V25" s="601"/>
      <c r="W25" s="168"/>
      <c r="X25" s="588"/>
    </row>
    <row r="26" spans="1:25" s="64" customFormat="1" ht="6" customHeight="1" x14ac:dyDescent="0.15">
      <c r="A26" s="320"/>
      <c r="B26" s="321"/>
      <c r="C26" s="322"/>
      <c r="D26" s="323"/>
      <c r="E26" s="323"/>
      <c r="F26" s="323"/>
      <c r="G26" s="323"/>
      <c r="H26" s="323"/>
      <c r="I26" s="323"/>
      <c r="J26" s="323"/>
      <c r="K26" s="324"/>
      <c r="L26" s="324"/>
      <c r="M26" s="324"/>
      <c r="N26" s="324"/>
      <c r="O26" s="324"/>
      <c r="P26" s="324"/>
      <c r="Q26" s="324"/>
      <c r="R26" s="324"/>
      <c r="S26" s="324"/>
      <c r="T26" s="324"/>
      <c r="U26" s="324"/>
      <c r="V26" s="324"/>
      <c r="W26" s="455"/>
      <c r="X26" s="588"/>
    </row>
    <row r="27" spans="1:25" x14ac:dyDescent="0.2">
      <c r="B27" s="325"/>
      <c r="C27" s="115"/>
      <c r="D27" s="325"/>
      <c r="E27" s="325"/>
      <c r="F27" s="325"/>
      <c r="G27" s="325"/>
      <c r="H27" s="325"/>
      <c r="I27" s="325"/>
      <c r="J27" s="325"/>
      <c r="K27" s="325"/>
      <c r="L27" s="325"/>
      <c r="M27" s="325"/>
      <c r="N27" s="325"/>
      <c r="O27" s="325"/>
      <c r="P27" s="325"/>
      <c r="Q27" s="325"/>
      <c r="R27" s="325"/>
      <c r="S27" s="325"/>
      <c r="T27" s="325"/>
      <c r="U27" s="325"/>
      <c r="V27" s="325"/>
    </row>
    <row r="28" spans="1:25" x14ac:dyDescent="0.2">
      <c r="B28" s="116"/>
      <c r="C28" s="168" t="str">
        <f t="shared" ref="C28:N28" si="8">IF(C7=C12, "Đúng","Sai")</f>
        <v>Đúng</v>
      </c>
      <c r="D28" s="168" t="str">
        <f t="shared" si="8"/>
        <v>Đúng</v>
      </c>
      <c r="E28" s="168" t="str">
        <f t="shared" si="8"/>
        <v>Đúng</v>
      </c>
      <c r="F28" s="168" t="str">
        <f t="shared" si="8"/>
        <v>Đúng</v>
      </c>
      <c r="G28" s="168" t="str">
        <f t="shared" si="8"/>
        <v>Đúng</v>
      </c>
      <c r="H28" s="168" t="str">
        <f t="shared" si="8"/>
        <v>Đúng</v>
      </c>
      <c r="I28" s="168" t="str">
        <f t="shared" si="8"/>
        <v>Đúng</v>
      </c>
      <c r="J28" s="168" t="str">
        <f t="shared" si="8"/>
        <v>Đúng</v>
      </c>
      <c r="K28" s="168" t="str">
        <f t="shared" si="8"/>
        <v>Đúng</v>
      </c>
      <c r="L28" s="168" t="str">
        <f t="shared" si="8"/>
        <v>Đúng</v>
      </c>
      <c r="M28" s="168" t="str">
        <f t="shared" si="8"/>
        <v>Đúng</v>
      </c>
      <c r="N28" s="168" t="str">
        <f t="shared" si="8"/>
        <v>Đúng</v>
      </c>
      <c r="O28" s="168" t="str">
        <f t="shared" ref="O28:Q28" si="9">IF(O7=O12, "Đúng","Sai")</f>
        <v>Đúng</v>
      </c>
      <c r="P28" s="168" t="str">
        <f t="shared" si="9"/>
        <v>Đúng</v>
      </c>
      <c r="Q28" s="168" t="str">
        <f t="shared" si="9"/>
        <v>Đúng</v>
      </c>
      <c r="R28" s="168" t="str">
        <f>IF(R7=R12, "Đúng","Sai")</f>
        <v>Đúng</v>
      </c>
      <c r="S28" s="168" t="str">
        <f>IF(S7=S12, "Đúng","Sai")</f>
        <v>Đúng</v>
      </c>
      <c r="T28" s="168" t="str">
        <f>IF(T7=T12, "Đúng","Sai")</f>
        <v>Đúng</v>
      </c>
      <c r="U28" s="168" t="str">
        <f>IF(U7=U12, "Đúng","Sai")</f>
        <v>Đúng</v>
      </c>
      <c r="V28" s="168" t="str">
        <f>IF(V7=V12, "Đúng","Sai")</f>
        <v>Đúng</v>
      </c>
      <c r="W28" s="457"/>
    </row>
    <row r="29" spans="1:25" x14ac:dyDescent="0.2">
      <c r="B29" s="116"/>
      <c r="C29" s="168" t="str">
        <f>IF(C25&lt;=C7, "Đúng","Sai")</f>
        <v>Đúng</v>
      </c>
      <c r="D29" s="168" t="str">
        <f t="shared" ref="D29:J29" si="10">IF(D25&lt;=D7, "Đúng","Sai")</f>
        <v>Đúng</v>
      </c>
      <c r="E29" s="168" t="str">
        <f t="shared" si="10"/>
        <v>Đúng</v>
      </c>
      <c r="F29" s="168" t="str">
        <f t="shared" si="10"/>
        <v>Đúng</v>
      </c>
      <c r="G29" s="168" t="str">
        <f t="shared" si="10"/>
        <v>Đúng</v>
      </c>
      <c r="H29" s="168" t="str">
        <f t="shared" si="10"/>
        <v>Đúng</v>
      </c>
      <c r="I29" s="168" t="str">
        <f t="shared" si="10"/>
        <v>Đúng</v>
      </c>
      <c r="J29" s="168" t="str">
        <f t="shared" si="10"/>
        <v>Đúng</v>
      </c>
      <c r="K29" s="116"/>
      <c r="L29" s="116"/>
      <c r="M29" s="116"/>
      <c r="N29" s="116"/>
      <c r="O29" s="116"/>
      <c r="P29" s="116"/>
      <c r="Q29" s="116"/>
      <c r="R29" s="116"/>
      <c r="S29" s="116"/>
      <c r="T29" s="116"/>
      <c r="U29" s="116"/>
      <c r="V29" s="116"/>
      <c r="W29" s="457"/>
    </row>
    <row r="30" spans="1:25" x14ac:dyDescent="0.2">
      <c r="B30" s="116"/>
      <c r="C30" s="116"/>
      <c r="D30" s="116"/>
      <c r="E30" s="116"/>
      <c r="F30" s="116"/>
      <c r="G30" s="116"/>
      <c r="H30" s="116"/>
      <c r="I30" s="116"/>
      <c r="J30" s="116"/>
      <c r="K30" s="116"/>
      <c r="L30" s="116"/>
      <c r="M30" s="116"/>
      <c r="N30" s="116"/>
      <c r="O30" s="116"/>
      <c r="P30" s="116"/>
      <c r="Q30" s="116"/>
      <c r="R30" s="116"/>
      <c r="S30" s="116"/>
      <c r="T30" s="116"/>
      <c r="U30" s="116"/>
      <c r="V30" s="116"/>
      <c r="W30" s="457"/>
    </row>
    <row r="31" spans="1:25" x14ac:dyDescent="0.2">
      <c r="B31" s="116"/>
      <c r="C31" s="116"/>
      <c r="D31" s="116"/>
      <c r="E31" s="116"/>
      <c r="F31" s="116"/>
      <c r="G31" s="116"/>
      <c r="H31" s="116"/>
      <c r="I31" s="116"/>
      <c r="J31" s="116"/>
      <c r="K31" s="116"/>
      <c r="L31" s="116"/>
      <c r="M31" s="116"/>
      <c r="N31" s="116"/>
      <c r="O31" s="116"/>
      <c r="P31" s="116"/>
      <c r="Q31" s="116"/>
      <c r="R31" s="116"/>
      <c r="S31" s="116"/>
      <c r="T31" s="116"/>
      <c r="U31" s="116"/>
      <c r="V31" s="116"/>
      <c r="W31" s="457"/>
    </row>
    <row r="32" spans="1:25" x14ac:dyDescent="0.2">
      <c r="B32" s="115"/>
      <c r="C32" s="115"/>
      <c r="D32" s="115"/>
      <c r="E32" s="115"/>
      <c r="F32" s="115"/>
      <c r="G32" s="115"/>
      <c r="H32" s="115"/>
      <c r="I32" s="115"/>
      <c r="J32" s="115"/>
      <c r="K32" s="115"/>
      <c r="L32" s="115"/>
      <c r="M32" s="115"/>
      <c r="N32" s="115"/>
      <c r="O32" s="115"/>
      <c r="P32" s="115"/>
      <c r="Q32" s="115"/>
      <c r="R32" s="115"/>
      <c r="S32" s="115"/>
      <c r="T32" s="115"/>
      <c r="U32" s="115"/>
      <c r="V32" s="115"/>
    </row>
    <row r="33" spans="2:22" x14ac:dyDescent="0.2">
      <c r="B33" s="115"/>
      <c r="C33" s="115"/>
      <c r="D33" s="115"/>
      <c r="E33" s="115"/>
      <c r="F33" s="115"/>
      <c r="G33" s="115"/>
      <c r="H33" s="115"/>
      <c r="I33" s="115"/>
      <c r="J33" s="115"/>
      <c r="K33" s="115"/>
      <c r="L33" s="115"/>
      <c r="M33" s="115"/>
      <c r="N33" s="115"/>
      <c r="O33" s="115"/>
      <c r="P33" s="115"/>
      <c r="Q33" s="115"/>
      <c r="R33" s="115"/>
      <c r="S33" s="115"/>
      <c r="T33" s="115"/>
      <c r="U33" s="115"/>
      <c r="V33" s="115"/>
    </row>
  </sheetData>
  <sheetProtection algorithmName="SHA-512" hashValue="F+XfIPmurxImCLlf0Jn9igk5AC7QJqHI1vmTEfTEzdecoS6Dt/RMW1wvbUkOiOdeAIyy6Bgwfkxr559KnHgeVA==" saltValue="4na8huG1PqVmleHrHwKwjg==" spinCount="100000" sheet="1" formatCells="0" formatColumns="0" formatRows="0"/>
  <mergeCells count="25">
    <mergeCell ref="T2:V2"/>
    <mergeCell ref="N3:V3"/>
    <mergeCell ref="F4:F5"/>
    <mergeCell ref="D4:D5"/>
    <mergeCell ref="E4:E5"/>
    <mergeCell ref="L4:L5"/>
    <mergeCell ref="G4:G5"/>
    <mergeCell ref="H4:H5"/>
    <mergeCell ref="I4:I5"/>
    <mergeCell ref="A1:R1"/>
    <mergeCell ref="Q4:S4"/>
    <mergeCell ref="T4:V4"/>
    <mergeCell ref="O4:O5"/>
    <mergeCell ref="M4:M5"/>
    <mergeCell ref="N4:N5"/>
    <mergeCell ref="P4:P5"/>
    <mergeCell ref="T1:V1"/>
    <mergeCell ref="A2:H2"/>
    <mergeCell ref="A3:A5"/>
    <mergeCell ref="B3:B5"/>
    <mergeCell ref="C3:C5"/>
    <mergeCell ref="D3:J3"/>
    <mergeCell ref="K3:M3"/>
    <mergeCell ref="J4:J5"/>
    <mergeCell ref="K4:K5"/>
  </mergeCells>
  <conditionalFormatting sqref="W1:W1048576 A28:W28 Y28:XFD28 C29:J29">
    <cfRule type="cellIs" dxfId="39" priority="3" operator="equal">
      <formula>"Đúng"</formula>
    </cfRule>
  </conditionalFormatting>
  <conditionalFormatting sqref="X7:Y24">
    <cfRule type="cellIs" dxfId="38" priority="1" operator="equal">
      <formula>"Đúng"</formula>
    </cfRule>
  </conditionalFormatting>
  <pageMargins left="0.51181102362204722" right="0.23622047244094491" top="0.23622047244094491" bottom="0.23622047244094491" header="0" footer="0"/>
  <pageSetup paperSize="9" scale="9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enableFormatConditionsCalculation="0">
    <tabColor rgb="FFC00000"/>
    <pageSetUpPr fitToPage="1"/>
  </sheetPr>
  <dimension ref="A1:AB25"/>
  <sheetViews>
    <sheetView showGridLines="0" topLeftCell="A7" zoomScale="115" zoomScaleNormal="115" zoomScalePageLayoutView="115" workbookViewId="0">
      <selection activeCell="M8" sqref="M8"/>
    </sheetView>
  </sheetViews>
  <sheetFormatPr baseColWidth="10" defaultColWidth="5.5" defaultRowHeight="16" x14ac:dyDescent="0.2"/>
  <cols>
    <col min="1" max="1" width="4.1640625" style="68" customWidth="1"/>
    <col min="2" max="2" width="30.6640625" style="70" customWidth="1"/>
    <col min="3" max="3" width="5.83203125" style="71" customWidth="1"/>
    <col min="4" max="14" width="5.33203125" style="70" customWidth="1"/>
    <col min="15" max="15" width="5.83203125" style="70" customWidth="1"/>
    <col min="16" max="16" width="6.1640625" style="70" customWidth="1"/>
    <col min="17" max="17" width="5.33203125" style="70" customWidth="1"/>
    <col min="18" max="18" width="6" style="70" customWidth="1"/>
    <col min="19" max="21" width="5.33203125" style="70" customWidth="1"/>
    <col min="22" max="22" width="6.83203125" style="70" customWidth="1"/>
    <col min="23" max="23" width="5.33203125" style="70" customWidth="1"/>
    <col min="24" max="24" width="5.5" style="70" customWidth="1"/>
    <col min="25" max="25" width="6.83203125" style="70" customWidth="1"/>
    <col min="26" max="256" width="5.5" style="70"/>
    <col min="257" max="257" width="4.1640625" style="70" customWidth="1"/>
    <col min="258" max="258" width="30.6640625" style="70" customWidth="1"/>
    <col min="259" max="259" width="6" style="70" customWidth="1"/>
    <col min="260" max="260" width="5.83203125" style="70" customWidth="1"/>
    <col min="261" max="279" width="5.33203125" style="70" customWidth="1"/>
    <col min="280" max="512" width="5.5" style="70"/>
    <col min="513" max="513" width="4.1640625" style="70" customWidth="1"/>
    <col min="514" max="514" width="30.6640625" style="70" customWidth="1"/>
    <col min="515" max="515" width="6" style="70" customWidth="1"/>
    <col min="516" max="516" width="5.83203125" style="70" customWidth="1"/>
    <col min="517" max="535" width="5.33203125" style="70" customWidth="1"/>
    <col min="536" max="768" width="5.5" style="70"/>
    <col min="769" max="769" width="4.1640625" style="70" customWidth="1"/>
    <col min="770" max="770" width="30.6640625" style="70" customWidth="1"/>
    <col min="771" max="771" width="6" style="70" customWidth="1"/>
    <col min="772" max="772" width="5.83203125" style="70" customWidth="1"/>
    <col min="773" max="791" width="5.33203125" style="70" customWidth="1"/>
    <col min="792" max="1024" width="5.5" style="70"/>
    <col min="1025" max="1025" width="4.1640625" style="70" customWidth="1"/>
    <col min="1026" max="1026" width="30.6640625" style="70" customWidth="1"/>
    <col min="1027" max="1027" width="6" style="70" customWidth="1"/>
    <col min="1028" max="1028" width="5.83203125" style="70" customWidth="1"/>
    <col min="1029" max="1047" width="5.33203125" style="70" customWidth="1"/>
    <col min="1048" max="1280" width="5.5" style="70"/>
    <col min="1281" max="1281" width="4.1640625" style="70" customWidth="1"/>
    <col min="1282" max="1282" width="30.6640625" style="70" customWidth="1"/>
    <col min="1283" max="1283" width="6" style="70" customWidth="1"/>
    <col min="1284" max="1284" width="5.83203125" style="70" customWidth="1"/>
    <col min="1285" max="1303" width="5.33203125" style="70" customWidth="1"/>
    <col min="1304" max="1536" width="5.5" style="70"/>
    <col min="1537" max="1537" width="4.1640625" style="70" customWidth="1"/>
    <col min="1538" max="1538" width="30.6640625" style="70" customWidth="1"/>
    <col min="1539" max="1539" width="6" style="70" customWidth="1"/>
    <col min="1540" max="1540" width="5.83203125" style="70" customWidth="1"/>
    <col min="1541" max="1559" width="5.33203125" style="70" customWidth="1"/>
    <col min="1560" max="1792" width="5.5" style="70"/>
    <col min="1793" max="1793" width="4.1640625" style="70" customWidth="1"/>
    <col min="1794" max="1794" width="30.6640625" style="70" customWidth="1"/>
    <col min="1795" max="1795" width="6" style="70" customWidth="1"/>
    <col min="1796" max="1796" width="5.83203125" style="70" customWidth="1"/>
    <col min="1797" max="1815" width="5.33203125" style="70" customWidth="1"/>
    <col min="1816" max="2048" width="5.5" style="70"/>
    <col min="2049" max="2049" width="4.1640625" style="70" customWidth="1"/>
    <col min="2050" max="2050" width="30.6640625" style="70" customWidth="1"/>
    <col min="2051" max="2051" width="6" style="70" customWidth="1"/>
    <col min="2052" max="2052" width="5.83203125" style="70" customWidth="1"/>
    <col min="2053" max="2071" width="5.33203125" style="70" customWidth="1"/>
    <col min="2072" max="2304" width="5.5" style="70"/>
    <col min="2305" max="2305" width="4.1640625" style="70" customWidth="1"/>
    <col min="2306" max="2306" width="30.6640625" style="70" customWidth="1"/>
    <col min="2307" max="2307" width="6" style="70" customWidth="1"/>
    <col min="2308" max="2308" width="5.83203125" style="70" customWidth="1"/>
    <col min="2309" max="2327" width="5.33203125" style="70" customWidth="1"/>
    <col min="2328" max="2560" width="5.5" style="70"/>
    <col min="2561" max="2561" width="4.1640625" style="70" customWidth="1"/>
    <col min="2562" max="2562" width="30.6640625" style="70" customWidth="1"/>
    <col min="2563" max="2563" width="6" style="70" customWidth="1"/>
    <col min="2564" max="2564" width="5.83203125" style="70" customWidth="1"/>
    <col min="2565" max="2583" width="5.33203125" style="70" customWidth="1"/>
    <col min="2584" max="2816" width="5.5" style="70"/>
    <col min="2817" max="2817" width="4.1640625" style="70" customWidth="1"/>
    <col min="2818" max="2818" width="30.6640625" style="70" customWidth="1"/>
    <col min="2819" max="2819" width="6" style="70" customWidth="1"/>
    <col min="2820" max="2820" width="5.83203125" style="70" customWidth="1"/>
    <col min="2821" max="2839" width="5.33203125" style="70" customWidth="1"/>
    <col min="2840" max="3072" width="5.5" style="70"/>
    <col min="3073" max="3073" width="4.1640625" style="70" customWidth="1"/>
    <col min="3074" max="3074" width="30.6640625" style="70" customWidth="1"/>
    <col min="3075" max="3075" width="6" style="70" customWidth="1"/>
    <col min="3076" max="3076" width="5.83203125" style="70" customWidth="1"/>
    <col min="3077" max="3095" width="5.33203125" style="70" customWidth="1"/>
    <col min="3096" max="3328" width="5.5" style="70"/>
    <col min="3329" max="3329" width="4.1640625" style="70" customWidth="1"/>
    <col min="3330" max="3330" width="30.6640625" style="70" customWidth="1"/>
    <col min="3331" max="3331" width="6" style="70" customWidth="1"/>
    <col min="3332" max="3332" width="5.83203125" style="70" customWidth="1"/>
    <col min="3333" max="3351" width="5.33203125" style="70" customWidth="1"/>
    <col min="3352" max="3584" width="5.5" style="70"/>
    <col min="3585" max="3585" width="4.1640625" style="70" customWidth="1"/>
    <col min="3586" max="3586" width="30.6640625" style="70" customWidth="1"/>
    <col min="3587" max="3587" width="6" style="70" customWidth="1"/>
    <col min="3588" max="3588" width="5.83203125" style="70" customWidth="1"/>
    <col min="3589" max="3607" width="5.33203125" style="70" customWidth="1"/>
    <col min="3608" max="3840" width="5.5" style="70"/>
    <col min="3841" max="3841" width="4.1640625" style="70" customWidth="1"/>
    <col min="3842" max="3842" width="30.6640625" style="70" customWidth="1"/>
    <col min="3843" max="3843" width="6" style="70" customWidth="1"/>
    <col min="3844" max="3844" width="5.83203125" style="70" customWidth="1"/>
    <col min="3845" max="3863" width="5.33203125" style="70" customWidth="1"/>
    <col min="3864" max="4096" width="5.5" style="70"/>
    <col min="4097" max="4097" width="4.1640625" style="70" customWidth="1"/>
    <col min="4098" max="4098" width="30.6640625" style="70" customWidth="1"/>
    <col min="4099" max="4099" width="6" style="70" customWidth="1"/>
    <col min="4100" max="4100" width="5.83203125" style="70" customWidth="1"/>
    <col min="4101" max="4119" width="5.33203125" style="70" customWidth="1"/>
    <col min="4120" max="4352" width="5.5" style="70"/>
    <col min="4353" max="4353" width="4.1640625" style="70" customWidth="1"/>
    <col min="4354" max="4354" width="30.6640625" style="70" customWidth="1"/>
    <col min="4355" max="4355" width="6" style="70" customWidth="1"/>
    <col min="4356" max="4356" width="5.83203125" style="70" customWidth="1"/>
    <col min="4357" max="4375" width="5.33203125" style="70" customWidth="1"/>
    <col min="4376" max="4608" width="5.5" style="70"/>
    <col min="4609" max="4609" width="4.1640625" style="70" customWidth="1"/>
    <col min="4610" max="4610" width="30.6640625" style="70" customWidth="1"/>
    <col min="4611" max="4611" width="6" style="70" customWidth="1"/>
    <col min="4612" max="4612" width="5.83203125" style="70" customWidth="1"/>
    <col min="4613" max="4631" width="5.33203125" style="70" customWidth="1"/>
    <col min="4632" max="4864" width="5.5" style="70"/>
    <col min="4865" max="4865" width="4.1640625" style="70" customWidth="1"/>
    <col min="4866" max="4866" width="30.6640625" style="70" customWidth="1"/>
    <col min="4867" max="4867" width="6" style="70" customWidth="1"/>
    <col min="4868" max="4868" width="5.83203125" style="70" customWidth="1"/>
    <col min="4869" max="4887" width="5.33203125" style="70" customWidth="1"/>
    <col min="4888" max="5120" width="5.5" style="70"/>
    <col min="5121" max="5121" width="4.1640625" style="70" customWidth="1"/>
    <col min="5122" max="5122" width="30.6640625" style="70" customWidth="1"/>
    <col min="5123" max="5123" width="6" style="70" customWidth="1"/>
    <col min="5124" max="5124" width="5.83203125" style="70" customWidth="1"/>
    <col min="5125" max="5143" width="5.33203125" style="70" customWidth="1"/>
    <col min="5144" max="5376" width="5.5" style="70"/>
    <col min="5377" max="5377" width="4.1640625" style="70" customWidth="1"/>
    <col min="5378" max="5378" width="30.6640625" style="70" customWidth="1"/>
    <col min="5379" max="5379" width="6" style="70" customWidth="1"/>
    <col min="5380" max="5380" width="5.83203125" style="70" customWidth="1"/>
    <col min="5381" max="5399" width="5.33203125" style="70" customWidth="1"/>
    <col min="5400" max="5632" width="5.5" style="70"/>
    <col min="5633" max="5633" width="4.1640625" style="70" customWidth="1"/>
    <col min="5634" max="5634" width="30.6640625" style="70" customWidth="1"/>
    <col min="5635" max="5635" width="6" style="70" customWidth="1"/>
    <col min="5636" max="5636" width="5.83203125" style="70" customWidth="1"/>
    <col min="5637" max="5655" width="5.33203125" style="70" customWidth="1"/>
    <col min="5656" max="5888" width="5.5" style="70"/>
    <col min="5889" max="5889" width="4.1640625" style="70" customWidth="1"/>
    <col min="5890" max="5890" width="30.6640625" style="70" customWidth="1"/>
    <col min="5891" max="5891" width="6" style="70" customWidth="1"/>
    <col min="5892" max="5892" width="5.83203125" style="70" customWidth="1"/>
    <col min="5893" max="5911" width="5.33203125" style="70" customWidth="1"/>
    <col min="5912" max="6144" width="5.5" style="70"/>
    <col min="6145" max="6145" width="4.1640625" style="70" customWidth="1"/>
    <col min="6146" max="6146" width="30.6640625" style="70" customWidth="1"/>
    <col min="6147" max="6147" width="6" style="70" customWidth="1"/>
    <col min="6148" max="6148" width="5.83203125" style="70" customWidth="1"/>
    <col min="6149" max="6167" width="5.33203125" style="70" customWidth="1"/>
    <col min="6168" max="6400" width="5.5" style="70"/>
    <col min="6401" max="6401" width="4.1640625" style="70" customWidth="1"/>
    <col min="6402" max="6402" width="30.6640625" style="70" customWidth="1"/>
    <col min="6403" max="6403" width="6" style="70" customWidth="1"/>
    <col min="6404" max="6404" width="5.83203125" style="70" customWidth="1"/>
    <col min="6405" max="6423" width="5.33203125" style="70" customWidth="1"/>
    <col min="6424" max="6656" width="5.5" style="70"/>
    <col min="6657" max="6657" width="4.1640625" style="70" customWidth="1"/>
    <col min="6658" max="6658" width="30.6640625" style="70" customWidth="1"/>
    <col min="6659" max="6659" width="6" style="70" customWidth="1"/>
    <col min="6660" max="6660" width="5.83203125" style="70" customWidth="1"/>
    <col min="6661" max="6679" width="5.33203125" style="70" customWidth="1"/>
    <col min="6680" max="6912" width="5.5" style="70"/>
    <col min="6913" max="6913" width="4.1640625" style="70" customWidth="1"/>
    <col min="6914" max="6914" width="30.6640625" style="70" customWidth="1"/>
    <col min="6915" max="6915" width="6" style="70" customWidth="1"/>
    <col min="6916" max="6916" width="5.83203125" style="70" customWidth="1"/>
    <col min="6917" max="6935" width="5.33203125" style="70" customWidth="1"/>
    <col min="6936" max="7168" width="5.5" style="70"/>
    <col min="7169" max="7169" width="4.1640625" style="70" customWidth="1"/>
    <col min="7170" max="7170" width="30.6640625" style="70" customWidth="1"/>
    <col min="7171" max="7171" width="6" style="70" customWidth="1"/>
    <col min="7172" max="7172" width="5.83203125" style="70" customWidth="1"/>
    <col min="7173" max="7191" width="5.33203125" style="70" customWidth="1"/>
    <col min="7192" max="7424" width="5.5" style="70"/>
    <col min="7425" max="7425" width="4.1640625" style="70" customWidth="1"/>
    <col min="7426" max="7426" width="30.6640625" style="70" customWidth="1"/>
    <col min="7427" max="7427" width="6" style="70" customWidth="1"/>
    <col min="7428" max="7428" width="5.83203125" style="70" customWidth="1"/>
    <col min="7429" max="7447" width="5.33203125" style="70" customWidth="1"/>
    <col min="7448" max="7680" width="5.5" style="70"/>
    <col min="7681" max="7681" width="4.1640625" style="70" customWidth="1"/>
    <col min="7682" max="7682" width="30.6640625" style="70" customWidth="1"/>
    <col min="7683" max="7683" width="6" style="70" customWidth="1"/>
    <col min="7684" max="7684" width="5.83203125" style="70" customWidth="1"/>
    <col min="7685" max="7703" width="5.33203125" style="70" customWidth="1"/>
    <col min="7704" max="7936" width="5.5" style="70"/>
    <col min="7937" max="7937" width="4.1640625" style="70" customWidth="1"/>
    <col min="7938" max="7938" width="30.6640625" style="70" customWidth="1"/>
    <col min="7939" max="7939" width="6" style="70" customWidth="1"/>
    <col min="7940" max="7940" width="5.83203125" style="70" customWidth="1"/>
    <col min="7941" max="7959" width="5.33203125" style="70" customWidth="1"/>
    <col min="7960" max="8192" width="5.5" style="70"/>
    <col min="8193" max="8193" width="4.1640625" style="70" customWidth="1"/>
    <col min="8194" max="8194" width="30.6640625" style="70" customWidth="1"/>
    <col min="8195" max="8195" width="6" style="70" customWidth="1"/>
    <col min="8196" max="8196" width="5.83203125" style="70" customWidth="1"/>
    <col min="8197" max="8215" width="5.33203125" style="70" customWidth="1"/>
    <col min="8216" max="8448" width="5.5" style="70"/>
    <col min="8449" max="8449" width="4.1640625" style="70" customWidth="1"/>
    <col min="8450" max="8450" width="30.6640625" style="70" customWidth="1"/>
    <col min="8451" max="8451" width="6" style="70" customWidth="1"/>
    <col min="8452" max="8452" width="5.83203125" style="70" customWidth="1"/>
    <col min="8453" max="8471" width="5.33203125" style="70" customWidth="1"/>
    <col min="8472" max="8704" width="5.5" style="70"/>
    <col min="8705" max="8705" width="4.1640625" style="70" customWidth="1"/>
    <col min="8706" max="8706" width="30.6640625" style="70" customWidth="1"/>
    <col min="8707" max="8707" width="6" style="70" customWidth="1"/>
    <col min="8708" max="8708" width="5.83203125" style="70" customWidth="1"/>
    <col min="8709" max="8727" width="5.33203125" style="70" customWidth="1"/>
    <col min="8728" max="8960" width="5.5" style="70"/>
    <col min="8961" max="8961" width="4.1640625" style="70" customWidth="1"/>
    <col min="8962" max="8962" width="30.6640625" style="70" customWidth="1"/>
    <col min="8963" max="8963" width="6" style="70" customWidth="1"/>
    <col min="8964" max="8964" width="5.83203125" style="70" customWidth="1"/>
    <col min="8965" max="8983" width="5.33203125" style="70" customWidth="1"/>
    <col min="8984" max="9216" width="5.5" style="70"/>
    <col min="9217" max="9217" width="4.1640625" style="70" customWidth="1"/>
    <col min="9218" max="9218" width="30.6640625" style="70" customWidth="1"/>
    <col min="9219" max="9219" width="6" style="70" customWidth="1"/>
    <col min="9220" max="9220" width="5.83203125" style="70" customWidth="1"/>
    <col min="9221" max="9239" width="5.33203125" style="70" customWidth="1"/>
    <col min="9240" max="9472" width="5.5" style="70"/>
    <col min="9473" max="9473" width="4.1640625" style="70" customWidth="1"/>
    <col min="9474" max="9474" width="30.6640625" style="70" customWidth="1"/>
    <col min="9475" max="9475" width="6" style="70" customWidth="1"/>
    <col min="9476" max="9476" width="5.83203125" style="70" customWidth="1"/>
    <col min="9477" max="9495" width="5.33203125" style="70" customWidth="1"/>
    <col min="9496" max="9728" width="5.5" style="70"/>
    <col min="9729" max="9729" width="4.1640625" style="70" customWidth="1"/>
    <col min="9730" max="9730" width="30.6640625" style="70" customWidth="1"/>
    <col min="9731" max="9731" width="6" style="70" customWidth="1"/>
    <col min="9732" max="9732" width="5.83203125" style="70" customWidth="1"/>
    <col min="9733" max="9751" width="5.33203125" style="70" customWidth="1"/>
    <col min="9752" max="9984" width="5.5" style="70"/>
    <col min="9985" max="9985" width="4.1640625" style="70" customWidth="1"/>
    <col min="9986" max="9986" width="30.6640625" style="70" customWidth="1"/>
    <col min="9987" max="9987" width="6" style="70" customWidth="1"/>
    <col min="9988" max="9988" width="5.83203125" style="70" customWidth="1"/>
    <col min="9989" max="10007" width="5.33203125" style="70" customWidth="1"/>
    <col min="10008" max="10240" width="5.5" style="70"/>
    <col min="10241" max="10241" width="4.1640625" style="70" customWidth="1"/>
    <col min="10242" max="10242" width="30.6640625" style="70" customWidth="1"/>
    <col min="10243" max="10243" width="6" style="70" customWidth="1"/>
    <col min="10244" max="10244" width="5.83203125" style="70" customWidth="1"/>
    <col min="10245" max="10263" width="5.33203125" style="70" customWidth="1"/>
    <col min="10264" max="10496" width="5.5" style="70"/>
    <col min="10497" max="10497" width="4.1640625" style="70" customWidth="1"/>
    <col min="10498" max="10498" width="30.6640625" style="70" customWidth="1"/>
    <col min="10499" max="10499" width="6" style="70" customWidth="1"/>
    <col min="10500" max="10500" width="5.83203125" style="70" customWidth="1"/>
    <col min="10501" max="10519" width="5.33203125" style="70" customWidth="1"/>
    <col min="10520" max="10752" width="5.5" style="70"/>
    <col min="10753" max="10753" width="4.1640625" style="70" customWidth="1"/>
    <col min="10754" max="10754" width="30.6640625" style="70" customWidth="1"/>
    <col min="10755" max="10755" width="6" style="70" customWidth="1"/>
    <col min="10756" max="10756" width="5.83203125" style="70" customWidth="1"/>
    <col min="10757" max="10775" width="5.33203125" style="70" customWidth="1"/>
    <col min="10776" max="11008" width="5.5" style="70"/>
    <col min="11009" max="11009" width="4.1640625" style="70" customWidth="1"/>
    <col min="11010" max="11010" width="30.6640625" style="70" customWidth="1"/>
    <col min="11011" max="11011" width="6" style="70" customWidth="1"/>
    <col min="11012" max="11012" width="5.83203125" style="70" customWidth="1"/>
    <col min="11013" max="11031" width="5.33203125" style="70" customWidth="1"/>
    <col min="11032" max="11264" width="5.5" style="70"/>
    <col min="11265" max="11265" width="4.1640625" style="70" customWidth="1"/>
    <col min="11266" max="11266" width="30.6640625" style="70" customWidth="1"/>
    <col min="11267" max="11267" width="6" style="70" customWidth="1"/>
    <col min="11268" max="11268" width="5.83203125" style="70" customWidth="1"/>
    <col min="11269" max="11287" width="5.33203125" style="70" customWidth="1"/>
    <col min="11288" max="11520" width="5.5" style="70"/>
    <col min="11521" max="11521" width="4.1640625" style="70" customWidth="1"/>
    <col min="11522" max="11522" width="30.6640625" style="70" customWidth="1"/>
    <col min="11523" max="11523" width="6" style="70" customWidth="1"/>
    <col min="11524" max="11524" width="5.83203125" style="70" customWidth="1"/>
    <col min="11525" max="11543" width="5.33203125" style="70" customWidth="1"/>
    <col min="11544" max="11776" width="5.5" style="70"/>
    <col min="11777" max="11777" width="4.1640625" style="70" customWidth="1"/>
    <col min="11778" max="11778" width="30.6640625" style="70" customWidth="1"/>
    <col min="11779" max="11779" width="6" style="70" customWidth="1"/>
    <col min="11780" max="11780" width="5.83203125" style="70" customWidth="1"/>
    <col min="11781" max="11799" width="5.33203125" style="70" customWidth="1"/>
    <col min="11800" max="12032" width="5.5" style="70"/>
    <col min="12033" max="12033" width="4.1640625" style="70" customWidth="1"/>
    <col min="12034" max="12034" width="30.6640625" style="70" customWidth="1"/>
    <col min="12035" max="12035" width="6" style="70" customWidth="1"/>
    <col min="12036" max="12036" width="5.83203125" style="70" customWidth="1"/>
    <col min="12037" max="12055" width="5.33203125" style="70" customWidth="1"/>
    <col min="12056" max="12288" width="5.5" style="70"/>
    <col min="12289" max="12289" width="4.1640625" style="70" customWidth="1"/>
    <col min="12290" max="12290" width="30.6640625" style="70" customWidth="1"/>
    <col min="12291" max="12291" width="6" style="70" customWidth="1"/>
    <col min="12292" max="12292" width="5.83203125" style="70" customWidth="1"/>
    <col min="12293" max="12311" width="5.33203125" style="70" customWidth="1"/>
    <col min="12312" max="12544" width="5.5" style="70"/>
    <col min="12545" max="12545" width="4.1640625" style="70" customWidth="1"/>
    <col min="12546" max="12546" width="30.6640625" style="70" customWidth="1"/>
    <col min="12547" max="12547" width="6" style="70" customWidth="1"/>
    <col min="12548" max="12548" width="5.83203125" style="70" customWidth="1"/>
    <col min="12549" max="12567" width="5.33203125" style="70" customWidth="1"/>
    <col min="12568" max="12800" width="5.5" style="70"/>
    <col min="12801" max="12801" width="4.1640625" style="70" customWidth="1"/>
    <col min="12802" max="12802" width="30.6640625" style="70" customWidth="1"/>
    <col min="12803" max="12803" width="6" style="70" customWidth="1"/>
    <col min="12804" max="12804" width="5.83203125" style="70" customWidth="1"/>
    <col min="12805" max="12823" width="5.33203125" style="70" customWidth="1"/>
    <col min="12824" max="13056" width="5.5" style="70"/>
    <col min="13057" max="13057" width="4.1640625" style="70" customWidth="1"/>
    <col min="13058" max="13058" width="30.6640625" style="70" customWidth="1"/>
    <col min="13059" max="13059" width="6" style="70" customWidth="1"/>
    <col min="13060" max="13060" width="5.83203125" style="70" customWidth="1"/>
    <col min="13061" max="13079" width="5.33203125" style="70" customWidth="1"/>
    <col min="13080" max="13312" width="5.5" style="70"/>
    <col min="13313" max="13313" width="4.1640625" style="70" customWidth="1"/>
    <col min="13314" max="13314" width="30.6640625" style="70" customWidth="1"/>
    <col min="13315" max="13315" width="6" style="70" customWidth="1"/>
    <col min="13316" max="13316" width="5.83203125" style="70" customWidth="1"/>
    <col min="13317" max="13335" width="5.33203125" style="70" customWidth="1"/>
    <col min="13336" max="13568" width="5.5" style="70"/>
    <col min="13569" max="13569" width="4.1640625" style="70" customWidth="1"/>
    <col min="13570" max="13570" width="30.6640625" style="70" customWidth="1"/>
    <col min="13571" max="13571" width="6" style="70" customWidth="1"/>
    <col min="13572" max="13572" width="5.83203125" style="70" customWidth="1"/>
    <col min="13573" max="13591" width="5.33203125" style="70" customWidth="1"/>
    <col min="13592" max="13824" width="5.5" style="70"/>
    <col min="13825" max="13825" width="4.1640625" style="70" customWidth="1"/>
    <col min="13826" max="13826" width="30.6640625" style="70" customWidth="1"/>
    <col min="13827" max="13827" width="6" style="70" customWidth="1"/>
    <col min="13828" max="13828" width="5.83203125" style="70" customWidth="1"/>
    <col min="13829" max="13847" width="5.33203125" style="70" customWidth="1"/>
    <col min="13848" max="14080" width="5.5" style="70"/>
    <col min="14081" max="14081" width="4.1640625" style="70" customWidth="1"/>
    <col min="14082" max="14082" width="30.6640625" style="70" customWidth="1"/>
    <col min="14083" max="14083" width="6" style="70" customWidth="1"/>
    <col min="14084" max="14084" width="5.83203125" style="70" customWidth="1"/>
    <col min="14085" max="14103" width="5.33203125" style="70" customWidth="1"/>
    <col min="14104" max="14336" width="5.5" style="70"/>
    <col min="14337" max="14337" width="4.1640625" style="70" customWidth="1"/>
    <col min="14338" max="14338" width="30.6640625" style="70" customWidth="1"/>
    <col min="14339" max="14339" width="6" style="70" customWidth="1"/>
    <col min="14340" max="14340" width="5.83203125" style="70" customWidth="1"/>
    <col min="14341" max="14359" width="5.33203125" style="70" customWidth="1"/>
    <col min="14360" max="14592" width="5.5" style="70"/>
    <col min="14593" max="14593" width="4.1640625" style="70" customWidth="1"/>
    <col min="14594" max="14594" width="30.6640625" style="70" customWidth="1"/>
    <col min="14595" max="14595" width="6" style="70" customWidth="1"/>
    <col min="14596" max="14596" width="5.83203125" style="70" customWidth="1"/>
    <col min="14597" max="14615" width="5.33203125" style="70" customWidth="1"/>
    <col min="14616" max="14848" width="5.5" style="70"/>
    <col min="14849" max="14849" width="4.1640625" style="70" customWidth="1"/>
    <col min="14850" max="14850" width="30.6640625" style="70" customWidth="1"/>
    <col min="14851" max="14851" width="6" style="70" customWidth="1"/>
    <col min="14852" max="14852" width="5.83203125" style="70" customWidth="1"/>
    <col min="14853" max="14871" width="5.33203125" style="70" customWidth="1"/>
    <col min="14872" max="15104" width="5.5" style="70"/>
    <col min="15105" max="15105" width="4.1640625" style="70" customWidth="1"/>
    <col min="15106" max="15106" width="30.6640625" style="70" customWidth="1"/>
    <col min="15107" max="15107" width="6" style="70" customWidth="1"/>
    <col min="15108" max="15108" width="5.83203125" style="70" customWidth="1"/>
    <col min="15109" max="15127" width="5.33203125" style="70" customWidth="1"/>
    <col min="15128" max="15360" width="5.5" style="70"/>
    <col min="15361" max="15361" width="4.1640625" style="70" customWidth="1"/>
    <col min="15362" max="15362" width="30.6640625" style="70" customWidth="1"/>
    <col min="15363" max="15363" width="6" style="70" customWidth="1"/>
    <col min="15364" max="15364" width="5.83203125" style="70" customWidth="1"/>
    <col min="15365" max="15383" width="5.33203125" style="70" customWidth="1"/>
    <col min="15384" max="15616" width="5.5" style="70"/>
    <col min="15617" max="15617" width="4.1640625" style="70" customWidth="1"/>
    <col min="15618" max="15618" width="30.6640625" style="70" customWidth="1"/>
    <col min="15619" max="15619" width="6" style="70" customWidth="1"/>
    <col min="15620" max="15620" width="5.83203125" style="70" customWidth="1"/>
    <col min="15621" max="15639" width="5.33203125" style="70" customWidth="1"/>
    <col min="15640" max="15872" width="5.5" style="70"/>
    <col min="15873" max="15873" width="4.1640625" style="70" customWidth="1"/>
    <col min="15874" max="15874" width="30.6640625" style="70" customWidth="1"/>
    <col min="15875" max="15875" width="6" style="70" customWidth="1"/>
    <col min="15876" max="15876" width="5.83203125" style="70" customWidth="1"/>
    <col min="15877" max="15895" width="5.33203125" style="70" customWidth="1"/>
    <col min="15896" max="16128" width="5.5" style="70"/>
    <col min="16129" max="16129" width="4.1640625" style="70" customWidth="1"/>
    <col min="16130" max="16130" width="30.6640625" style="70" customWidth="1"/>
    <col min="16131" max="16131" width="6" style="70" customWidth="1"/>
    <col min="16132" max="16132" width="5.83203125" style="70" customWidth="1"/>
    <col min="16133" max="16151" width="5.33203125" style="70" customWidth="1"/>
    <col min="16152" max="16384" width="5.5" style="70"/>
  </cols>
  <sheetData>
    <row r="1" spans="1:28" s="56" customFormat="1" ht="31.5" customHeight="1" x14ac:dyDescent="0.15">
      <c r="A1" s="899" t="s">
        <v>155</v>
      </c>
      <c r="B1" s="899"/>
      <c r="C1" s="899"/>
      <c r="D1" s="899"/>
      <c r="E1" s="899"/>
      <c r="F1" s="899"/>
      <c r="G1" s="899"/>
      <c r="H1" s="899"/>
      <c r="I1" s="899"/>
      <c r="J1" s="899"/>
      <c r="K1" s="899"/>
      <c r="L1" s="899"/>
      <c r="M1" s="899"/>
      <c r="N1" s="899"/>
      <c r="O1" s="899"/>
      <c r="P1" s="899"/>
      <c r="Q1" s="899"/>
      <c r="R1" s="899"/>
      <c r="S1" s="899"/>
      <c r="T1" s="899"/>
      <c r="U1" s="919"/>
      <c r="V1" s="902" t="s">
        <v>175</v>
      </c>
      <c r="W1" s="902"/>
      <c r="X1" s="902"/>
    </row>
    <row r="2" spans="1:28" s="58" customFormat="1" ht="21.75" customHeight="1" x14ac:dyDescent="0.2">
      <c r="A2" s="903"/>
      <c r="B2" s="903"/>
      <c r="C2" s="903"/>
      <c r="D2" s="903"/>
      <c r="E2" s="903"/>
      <c r="F2" s="903"/>
      <c r="G2" s="903"/>
      <c r="H2" s="903"/>
      <c r="I2" s="903"/>
      <c r="J2" s="903"/>
      <c r="K2" s="903"/>
      <c r="L2" s="903"/>
      <c r="M2" s="220"/>
      <c r="N2" s="220"/>
      <c r="O2" s="220"/>
      <c r="P2" s="220"/>
      <c r="Q2" s="220"/>
      <c r="R2" s="220"/>
      <c r="S2" s="220"/>
      <c r="T2" s="220"/>
      <c r="U2" s="312"/>
      <c r="V2" s="918" t="s">
        <v>56</v>
      </c>
      <c r="W2" s="918"/>
      <c r="X2" s="918"/>
    </row>
    <row r="3" spans="1:28" s="59" customFormat="1" ht="17.25" customHeight="1" x14ac:dyDescent="0.15">
      <c r="A3" s="904" t="s">
        <v>294</v>
      </c>
      <c r="B3" s="904" t="s">
        <v>156</v>
      </c>
      <c r="C3" s="907" t="s">
        <v>129</v>
      </c>
      <c r="D3" s="910" t="s">
        <v>130</v>
      </c>
      <c r="E3" s="913"/>
      <c r="F3" s="913"/>
      <c r="G3" s="911"/>
      <c r="H3" s="911"/>
      <c r="I3" s="911"/>
      <c r="J3" s="911"/>
      <c r="K3" s="911"/>
      <c r="L3" s="911"/>
      <c r="M3" s="910" t="s">
        <v>131</v>
      </c>
      <c r="N3" s="913"/>
      <c r="O3" s="913"/>
      <c r="P3" s="917" t="s">
        <v>6</v>
      </c>
      <c r="Q3" s="917"/>
      <c r="R3" s="917"/>
      <c r="S3" s="917"/>
      <c r="T3" s="917"/>
      <c r="U3" s="917"/>
      <c r="V3" s="917"/>
      <c r="W3" s="917"/>
      <c r="X3" s="917"/>
    </row>
    <row r="4" spans="1:28" s="59" customFormat="1" ht="32.25" customHeight="1" x14ac:dyDescent="0.15">
      <c r="A4" s="905"/>
      <c r="B4" s="905"/>
      <c r="C4" s="908"/>
      <c r="D4" s="901" t="s">
        <v>157</v>
      </c>
      <c r="E4" s="901" t="s">
        <v>158</v>
      </c>
      <c r="F4" s="901" t="s">
        <v>159</v>
      </c>
      <c r="G4" s="901" t="s">
        <v>132</v>
      </c>
      <c r="H4" s="901" t="s">
        <v>133</v>
      </c>
      <c r="I4" s="901" t="s">
        <v>134</v>
      </c>
      <c r="J4" s="901" t="s">
        <v>135</v>
      </c>
      <c r="K4" s="901" t="s">
        <v>160</v>
      </c>
      <c r="L4" s="901" t="s">
        <v>479</v>
      </c>
      <c r="M4" s="901" t="s">
        <v>79</v>
      </c>
      <c r="N4" s="901" t="s">
        <v>136</v>
      </c>
      <c r="O4" s="901" t="s">
        <v>312</v>
      </c>
      <c r="P4" s="901" t="s">
        <v>554</v>
      </c>
      <c r="Q4" s="901" t="s">
        <v>137</v>
      </c>
      <c r="R4" s="901" t="s">
        <v>138</v>
      </c>
      <c r="S4" s="900" t="s">
        <v>18</v>
      </c>
      <c r="T4" s="900"/>
      <c r="U4" s="900"/>
      <c r="V4" s="900" t="s">
        <v>139</v>
      </c>
      <c r="W4" s="900"/>
      <c r="X4" s="900"/>
      <c r="AA4" s="60"/>
      <c r="AB4" s="61"/>
    </row>
    <row r="5" spans="1:28" s="62" customFormat="1" ht="99.75" customHeight="1" x14ac:dyDescent="0.15">
      <c r="A5" s="906"/>
      <c r="B5" s="906"/>
      <c r="C5" s="909"/>
      <c r="D5" s="901"/>
      <c r="E5" s="901"/>
      <c r="F5" s="901"/>
      <c r="G5" s="901"/>
      <c r="H5" s="901"/>
      <c r="I5" s="901"/>
      <c r="J5" s="901"/>
      <c r="K5" s="901"/>
      <c r="L5" s="901"/>
      <c r="M5" s="901"/>
      <c r="N5" s="901"/>
      <c r="O5" s="901"/>
      <c r="P5" s="901"/>
      <c r="Q5" s="901"/>
      <c r="R5" s="901"/>
      <c r="S5" s="224" t="s">
        <v>140</v>
      </c>
      <c r="T5" s="224" t="s">
        <v>141</v>
      </c>
      <c r="U5" s="224" t="s">
        <v>142</v>
      </c>
      <c r="V5" s="224" t="s">
        <v>524</v>
      </c>
      <c r="W5" s="224" t="s">
        <v>143</v>
      </c>
      <c r="X5" s="224" t="s">
        <v>15</v>
      </c>
      <c r="AA5" s="57"/>
    </row>
    <row r="6" spans="1:28" s="63" customFormat="1" ht="15" customHeight="1" x14ac:dyDescent="0.15">
      <c r="A6" s="156">
        <v>1</v>
      </c>
      <c r="B6" s="156">
        <v>2</v>
      </c>
      <c r="C6" s="156">
        <v>3</v>
      </c>
      <c r="D6" s="156">
        <v>4</v>
      </c>
      <c r="E6" s="156">
        <v>5</v>
      </c>
      <c r="F6" s="156">
        <v>6</v>
      </c>
      <c r="G6" s="156">
        <v>7</v>
      </c>
      <c r="H6" s="156">
        <v>8</v>
      </c>
      <c r="I6" s="156">
        <v>9</v>
      </c>
      <c r="J6" s="156">
        <v>10</v>
      </c>
      <c r="K6" s="156">
        <v>11</v>
      </c>
      <c r="L6" s="156">
        <v>12</v>
      </c>
      <c r="M6" s="156">
        <v>13</v>
      </c>
      <c r="N6" s="156">
        <v>14</v>
      </c>
      <c r="O6" s="156">
        <v>15</v>
      </c>
      <c r="P6" s="156">
        <v>16</v>
      </c>
      <c r="Q6" s="156">
        <v>17</v>
      </c>
      <c r="R6" s="156">
        <v>18</v>
      </c>
      <c r="S6" s="156">
        <v>19</v>
      </c>
      <c r="T6" s="156">
        <v>20</v>
      </c>
      <c r="U6" s="156">
        <v>21</v>
      </c>
      <c r="V6" s="156">
        <v>22</v>
      </c>
      <c r="W6" s="156">
        <v>23</v>
      </c>
      <c r="X6" s="156">
        <v>24</v>
      </c>
    </row>
    <row r="7" spans="1:28" s="64" customFormat="1" ht="26.25" customHeight="1" x14ac:dyDescent="0.15">
      <c r="A7" s="161" t="s">
        <v>22</v>
      </c>
      <c r="B7" s="236" t="s">
        <v>161</v>
      </c>
      <c r="C7" s="559">
        <f t="shared" ref="C7:X7" si="0">SUM(C8:C20)</f>
        <v>0</v>
      </c>
      <c r="D7" s="559">
        <f t="shared" si="0"/>
        <v>0</v>
      </c>
      <c r="E7" s="559">
        <f t="shared" si="0"/>
        <v>0</v>
      </c>
      <c r="F7" s="559">
        <f t="shared" si="0"/>
        <v>0</v>
      </c>
      <c r="G7" s="544">
        <f t="shared" si="0"/>
        <v>0</v>
      </c>
      <c r="H7" s="544">
        <f t="shared" si="0"/>
        <v>0</v>
      </c>
      <c r="I7" s="544">
        <f t="shared" si="0"/>
        <v>0</v>
      </c>
      <c r="J7" s="544">
        <f t="shared" si="0"/>
        <v>0</v>
      </c>
      <c r="K7" s="544">
        <f t="shared" si="0"/>
        <v>0</v>
      </c>
      <c r="L7" s="544">
        <f t="shared" si="0"/>
        <v>0</v>
      </c>
      <c r="M7" s="559">
        <f t="shared" si="0"/>
        <v>0</v>
      </c>
      <c r="N7" s="559">
        <f t="shared" si="0"/>
        <v>0</v>
      </c>
      <c r="O7" s="559">
        <f t="shared" si="0"/>
        <v>0</v>
      </c>
      <c r="P7" s="559">
        <f t="shared" si="0"/>
        <v>0</v>
      </c>
      <c r="Q7" s="559">
        <f t="shared" si="0"/>
        <v>0</v>
      </c>
      <c r="R7" s="559">
        <f t="shared" si="0"/>
        <v>0</v>
      </c>
      <c r="S7" s="559">
        <f t="shared" si="0"/>
        <v>0</v>
      </c>
      <c r="T7" s="559">
        <f t="shared" si="0"/>
        <v>0</v>
      </c>
      <c r="U7" s="559">
        <f t="shared" si="0"/>
        <v>0</v>
      </c>
      <c r="V7" s="559">
        <f t="shared" si="0"/>
        <v>0</v>
      </c>
      <c r="W7" s="559">
        <f t="shared" si="0"/>
        <v>0</v>
      </c>
      <c r="X7" s="559">
        <f t="shared" si="0"/>
        <v>0</v>
      </c>
      <c r="Y7" s="168" t="str">
        <f>IF(AND(M7&lt;=C7,N7&lt;=C7,O7&lt;=C7),"Đúng","Sai")</f>
        <v>Đúng</v>
      </c>
      <c r="Z7" s="168" t="str">
        <f>IF(C7=P7+Q7+R7,"Đúng","Sai")</f>
        <v>Đúng</v>
      </c>
      <c r="AA7" s="168" t="str">
        <f>IF(R7=S7+T7+U7,"Đúng","Sai")</f>
        <v>Đúng</v>
      </c>
    </row>
    <row r="8" spans="1:28" s="64" customFormat="1" ht="26.25" customHeight="1" x14ac:dyDescent="0.15">
      <c r="A8" s="313"/>
      <c r="B8" s="252" t="s">
        <v>47</v>
      </c>
      <c r="C8" s="590">
        <f>SUM(D8:L8)</f>
        <v>0</v>
      </c>
      <c r="D8" s="563"/>
      <c r="E8" s="563"/>
      <c r="F8" s="563"/>
      <c r="G8" s="547"/>
      <c r="H8" s="547"/>
      <c r="I8" s="547"/>
      <c r="J8" s="547"/>
      <c r="K8" s="547"/>
      <c r="L8" s="547"/>
      <c r="M8" s="568"/>
      <c r="N8" s="568"/>
      <c r="O8" s="568"/>
      <c r="P8" s="568"/>
      <c r="Q8" s="568"/>
      <c r="R8" s="568"/>
      <c r="S8" s="568"/>
      <c r="T8" s="568"/>
      <c r="U8" s="568"/>
      <c r="V8" s="568"/>
      <c r="W8" s="568"/>
      <c r="X8" s="568"/>
      <c r="Y8" s="168" t="str">
        <f t="shared" ref="Y8:Y20" si="1">IF(AND(M8&lt;=C8,N8&lt;=C8,O8&lt;=C8),"Đúng","Sai")</f>
        <v>Đúng</v>
      </c>
      <c r="Z8" s="168" t="str">
        <f t="shared" ref="Z8:Z20" si="2">IF(C8=P8+Q8+R8,"Đúng","Sai")</f>
        <v>Đúng</v>
      </c>
      <c r="AA8" s="168" t="str">
        <f t="shared" ref="AA8:AA20" si="3">IF(R8=S8+T8+U8,"Đúng","Sai")</f>
        <v>Đúng</v>
      </c>
    </row>
    <row r="9" spans="1:28" s="64" customFormat="1" ht="26.25" customHeight="1" x14ac:dyDescent="0.15">
      <c r="A9" s="314"/>
      <c r="B9" s="246" t="s">
        <v>46</v>
      </c>
      <c r="C9" s="593">
        <f t="shared" ref="C9:C20" si="4">SUM(D9:L9)</f>
        <v>0</v>
      </c>
      <c r="D9" s="565"/>
      <c r="E9" s="565"/>
      <c r="F9" s="565"/>
      <c r="G9" s="547"/>
      <c r="H9" s="547"/>
      <c r="I9" s="547"/>
      <c r="J9" s="547"/>
      <c r="K9" s="547"/>
      <c r="L9" s="547"/>
      <c r="M9" s="571"/>
      <c r="N9" s="571"/>
      <c r="O9" s="571"/>
      <c r="P9" s="571"/>
      <c r="Q9" s="571"/>
      <c r="R9" s="571"/>
      <c r="S9" s="571"/>
      <c r="T9" s="571"/>
      <c r="U9" s="571"/>
      <c r="V9" s="571"/>
      <c r="W9" s="571"/>
      <c r="X9" s="571"/>
      <c r="Y9" s="168" t="str">
        <f t="shared" si="1"/>
        <v>Đúng</v>
      </c>
      <c r="Z9" s="168" t="str">
        <f t="shared" si="2"/>
        <v>Đúng</v>
      </c>
      <c r="AA9" s="168" t="str">
        <f t="shared" si="3"/>
        <v>Đúng</v>
      </c>
    </row>
    <row r="10" spans="1:28" s="64" customFormat="1" ht="26.25" customHeight="1" x14ac:dyDescent="0.15">
      <c r="A10" s="314"/>
      <c r="B10" s="249" t="s">
        <v>162</v>
      </c>
      <c r="C10" s="593">
        <f t="shared" si="4"/>
        <v>0</v>
      </c>
      <c r="D10" s="565"/>
      <c r="E10" s="565"/>
      <c r="F10" s="565"/>
      <c r="G10" s="547"/>
      <c r="H10" s="547"/>
      <c r="I10" s="547"/>
      <c r="J10" s="547"/>
      <c r="K10" s="547"/>
      <c r="L10" s="547"/>
      <c r="M10" s="571"/>
      <c r="N10" s="571"/>
      <c r="O10" s="571"/>
      <c r="P10" s="571"/>
      <c r="Q10" s="571"/>
      <c r="R10" s="571"/>
      <c r="S10" s="571"/>
      <c r="T10" s="571"/>
      <c r="U10" s="571"/>
      <c r="V10" s="571"/>
      <c r="W10" s="571"/>
      <c r="X10" s="571"/>
      <c r="Y10" s="168" t="str">
        <f t="shared" si="1"/>
        <v>Đúng</v>
      </c>
      <c r="Z10" s="168" t="str">
        <f t="shared" si="2"/>
        <v>Đúng</v>
      </c>
      <c r="AA10" s="168" t="str">
        <f t="shared" si="3"/>
        <v>Đúng</v>
      </c>
    </row>
    <row r="11" spans="1:28" s="64" customFormat="1" ht="26.25" customHeight="1" x14ac:dyDescent="0.15">
      <c r="A11" s="314"/>
      <c r="B11" s="249" t="s">
        <v>163</v>
      </c>
      <c r="C11" s="593">
        <f t="shared" si="4"/>
        <v>0</v>
      </c>
      <c r="D11" s="565"/>
      <c r="E11" s="565"/>
      <c r="F11" s="565"/>
      <c r="G11" s="571"/>
      <c r="H11" s="547"/>
      <c r="I11" s="547"/>
      <c r="J11" s="547"/>
      <c r="K11" s="547"/>
      <c r="L11" s="547"/>
      <c r="M11" s="571"/>
      <c r="N11" s="571"/>
      <c r="O11" s="571"/>
      <c r="P11" s="571"/>
      <c r="Q11" s="571"/>
      <c r="R11" s="571"/>
      <c r="S11" s="571"/>
      <c r="T11" s="571"/>
      <c r="U11" s="571"/>
      <c r="V11" s="571"/>
      <c r="W11" s="571"/>
      <c r="X11" s="571"/>
      <c r="Y11" s="168" t="str">
        <f t="shared" si="1"/>
        <v>Đúng</v>
      </c>
      <c r="Z11" s="168" t="str">
        <f t="shared" si="2"/>
        <v>Đúng</v>
      </c>
      <c r="AA11" s="168" t="str">
        <f t="shared" si="3"/>
        <v>Đúng</v>
      </c>
    </row>
    <row r="12" spans="1:28" s="64" customFormat="1" ht="26.25" customHeight="1" x14ac:dyDescent="0.15">
      <c r="A12" s="314"/>
      <c r="B12" s="249" t="s">
        <v>542</v>
      </c>
      <c r="C12" s="593">
        <f t="shared" si="4"/>
        <v>0</v>
      </c>
      <c r="D12" s="571"/>
      <c r="E12" s="571"/>
      <c r="F12" s="571"/>
      <c r="G12" s="571"/>
      <c r="H12" s="571"/>
      <c r="I12" s="547"/>
      <c r="J12" s="547"/>
      <c r="K12" s="547"/>
      <c r="L12" s="547"/>
      <c r="M12" s="571"/>
      <c r="N12" s="571"/>
      <c r="O12" s="571"/>
      <c r="P12" s="571"/>
      <c r="Q12" s="571"/>
      <c r="R12" s="571"/>
      <c r="S12" s="571"/>
      <c r="T12" s="571"/>
      <c r="U12" s="571"/>
      <c r="V12" s="571"/>
      <c r="W12" s="571"/>
      <c r="X12" s="571"/>
      <c r="Y12" s="168" t="str">
        <f t="shared" si="1"/>
        <v>Đúng</v>
      </c>
      <c r="Z12" s="168" t="str">
        <f t="shared" si="2"/>
        <v>Đúng</v>
      </c>
      <c r="AA12" s="168" t="str">
        <f t="shared" si="3"/>
        <v>Đúng</v>
      </c>
    </row>
    <row r="13" spans="1:28" s="64" customFormat="1" ht="26.25" customHeight="1" x14ac:dyDescent="0.15">
      <c r="A13" s="314"/>
      <c r="B13" s="249" t="s">
        <v>9</v>
      </c>
      <c r="C13" s="593">
        <f t="shared" si="4"/>
        <v>0</v>
      </c>
      <c r="D13" s="571"/>
      <c r="E13" s="571"/>
      <c r="F13" s="571"/>
      <c r="G13" s="571"/>
      <c r="H13" s="571"/>
      <c r="I13" s="547"/>
      <c r="J13" s="547"/>
      <c r="K13" s="547"/>
      <c r="L13" s="547"/>
      <c r="M13" s="571"/>
      <c r="N13" s="571"/>
      <c r="O13" s="571"/>
      <c r="P13" s="571"/>
      <c r="Q13" s="571"/>
      <c r="R13" s="571"/>
      <c r="S13" s="571"/>
      <c r="T13" s="571"/>
      <c r="U13" s="571"/>
      <c r="V13" s="571"/>
      <c r="W13" s="571"/>
      <c r="X13" s="571"/>
      <c r="Y13" s="168" t="str">
        <f t="shared" si="1"/>
        <v>Đúng</v>
      </c>
      <c r="Z13" s="168" t="str">
        <f t="shared" si="2"/>
        <v>Đúng</v>
      </c>
      <c r="AA13" s="168" t="str">
        <f t="shared" si="3"/>
        <v>Đúng</v>
      </c>
    </row>
    <row r="14" spans="1:28" s="64" customFormat="1" ht="26.25" customHeight="1" x14ac:dyDescent="0.15">
      <c r="A14" s="314"/>
      <c r="B14" s="249" t="s">
        <v>164</v>
      </c>
      <c r="C14" s="593">
        <f t="shared" si="4"/>
        <v>0</v>
      </c>
      <c r="D14" s="571"/>
      <c r="E14" s="571"/>
      <c r="F14" s="571"/>
      <c r="G14" s="571"/>
      <c r="H14" s="571"/>
      <c r="I14" s="547"/>
      <c r="J14" s="547"/>
      <c r="K14" s="547"/>
      <c r="L14" s="547"/>
      <c r="M14" s="571"/>
      <c r="N14" s="571"/>
      <c r="O14" s="571"/>
      <c r="P14" s="571"/>
      <c r="Q14" s="571"/>
      <c r="R14" s="571"/>
      <c r="S14" s="571"/>
      <c r="T14" s="571"/>
      <c r="U14" s="571"/>
      <c r="V14" s="571"/>
      <c r="W14" s="571"/>
      <c r="X14" s="571"/>
      <c r="Y14" s="168" t="str">
        <f t="shared" si="1"/>
        <v>Đúng</v>
      </c>
      <c r="Z14" s="168" t="str">
        <f t="shared" si="2"/>
        <v>Đúng</v>
      </c>
      <c r="AA14" s="168" t="str">
        <f t="shared" si="3"/>
        <v>Đúng</v>
      </c>
    </row>
    <row r="15" spans="1:28" s="64" customFormat="1" ht="26.25" customHeight="1" x14ac:dyDescent="0.15">
      <c r="A15" s="314"/>
      <c r="B15" s="249" t="s">
        <v>165</v>
      </c>
      <c r="C15" s="593">
        <f t="shared" si="4"/>
        <v>0</v>
      </c>
      <c r="D15" s="571"/>
      <c r="E15" s="571"/>
      <c r="F15" s="571"/>
      <c r="G15" s="571"/>
      <c r="H15" s="571"/>
      <c r="I15" s="571"/>
      <c r="J15" s="547"/>
      <c r="K15" s="547"/>
      <c r="L15" s="547"/>
      <c r="M15" s="571"/>
      <c r="N15" s="571"/>
      <c r="O15" s="571"/>
      <c r="P15" s="571"/>
      <c r="Q15" s="571"/>
      <c r="R15" s="571"/>
      <c r="S15" s="571"/>
      <c r="T15" s="571"/>
      <c r="U15" s="571"/>
      <c r="V15" s="571"/>
      <c r="W15" s="571"/>
      <c r="X15" s="571"/>
      <c r="Y15" s="168" t="str">
        <f t="shared" si="1"/>
        <v>Đúng</v>
      </c>
      <c r="Z15" s="168" t="str">
        <f t="shared" si="2"/>
        <v>Đúng</v>
      </c>
      <c r="AA15" s="168" t="str">
        <f t="shared" si="3"/>
        <v>Đúng</v>
      </c>
    </row>
    <row r="16" spans="1:28" s="64" customFormat="1" ht="26.25" customHeight="1" x14ac:dyDescent="0.15">
      <c r="A16" s="314"/>
      <c r="B16" s="249" t="s">
        <v>109</v>
      </c>
      <c r="C16" s="593">
        <f t="shared" si="4"/>
        <v>0</v>
      </c>
      <c r="D16" s="571"/>
      <c r="E16" s="571"/>
      <c r="F16" s="571"/>
      <c r="G16" s="571"/>
      <c r="H16" s="571"/>
      <c r="I16" s="571"/>
      <c r="J16" s="571"/>
      <c r="K16" s="605"/>
      <c r="L16" s="547"/>
      <c r="M16" s="571"/>
      <c r="N16" s="571"/>
      <c r="O16" s="571"/>
      <c r="P16" s="571"/>
      <c r="Q16" s="571"/>
      <c r="R16" s="571"/>
      <c r="S16" s="571"/>
      <c r="T16" s="571"/>
      <c r="U16" s="571"/>
      <c r="V16" s="571"/>
      <c r="W16" s="571"/>
      <c r="X16" s="571"/>
      <c r="Y16" s="168" t="str">
        <f t="shared" si="1"/>
        <v>Đúng</v>
      </c>
      <c r="Z16" s="168" t="str">
        <f t="shared" si="2"/>
        <v>Đúng</v>
      </c>
      <c r="AA16" s="168" t="str">
        <f t="shared" si="3"/>
        <v>Đúng</v>
      </c>
    </row>
    <row r="17" spans="1:27" s="64" customFormat="1" ht="26.25" customHeight="1" x14ac:dyDescent="0.15">
      <c r="A17" s="314"/>
      <c r="B17" s="249" t="s">
        <v>110</v>
      </c>
      <c r="C17" s="593">
        <f t="shared" si="4"/>
        <v>0</v>
      </c>
      <c r="D17" s="571"/>
      <c r="E17" s="571"/>
      <c r="F17" s="571"/>
      <c r="G17" s="571"/>
      <c r="H17" s="571"/>
      <c r="I17" s="571"/>
      <c r="J17" s="571"/>
      <c r="K17" s="571"/>
      <c r="L17" s="555"/>
      <c r="M17" s="571"/>
      <c r="N17" s="571"/>
      <c r="O17" s="571"/>
      <c r="P17" s="571"/>
      <c r="Q17" s="571"/>
      <c r="R17" s="571"/>
      <c r="S17" s="571"/>
      <c r="T17" s="571"/>
      <c r="U17" s="571"/>
      <c r="V17" s="571"/>
      <c r="W17" s="571"/>
      <c r="X17" s="571"/>
      <c r="Y17" s="168" t="str">
        <f t="shared" si="1"/>
        <v>Đúng</v>
      </c>
      <c r="Z17" s="168" t="str">
        <f t="shared" si="2"/>
        <v>Đúng</v>
      </c>
      <c r="AA17" s="168" t="str">
        <f t="shared" si="3"/>
        <v>Đúng</v>
      </c>
    </row>
    <row r="18" spans="1:27" s="64" customFormat="1" ht="26.25" customHeight="1" x14ac:dyDescent="0.15">
      <c r="A18" s="314"/>
      <c r="B18" s="249" t="s">
        <v>111</v>
      </c>
      <c r="C18" s="593">
        <f t="shared" si="4"/>
        <v>0</v>
      </c>
      <c r="D18" s="571"/>
      <c r="E18" s="571"/>
      <c r="F18" s="571"/>
      <c r="G18" s="571"/>
      <c r="H18" s="571"/>
      <c r="I18" s="571"/>
      <c r="J18" s="571"/>
      <c r="K18" s="571"/>
      <c r="L18" s="571"/>
      <c r="M18" s="571"/>
      <c r="N18" s="571"/>
      <c r="O18" s="571"/>
      <c r="P18" s="571"/>
      <c r="Q18" s="571"/>
      <c r="R18" s="571"/>
      <c r="S18" s="571"/>
      <c r="T18" s="571"/>
      <c r="U18" s="571"/>
      <c r="V18" s="571"/>
      <c r="W18" s="571"/>
      <c r="X18" s="571"/>
      <c r="Y18" s="168" t="str">
        <f t="shared" si="1"/>
        <v>Đúng</v>
      </c>
      <c r="Z18" s="168" t="str">
        <f t="shared" si="2"/>
        <v>Đúng</v>
      </c>
      <c r="AA18" s="168" t="str">
        <f t="shared" si="3"/>
        <v>Đúng</v>
      </c>
    </row>
    <row r="19" spans="1:27" s="64" customFormat="1" ht="26.25" customHeight="1" x14ac:dyDescent="0.15">
      <c r="A19" s="314"/>
      <c r="B19" s="246" t="s">
        <v>310</v>
      </c>
      <c r="C19" s="593">
        <f t="shared" si="4"/>
        <v>0</v>
      </c>
      <c r="D19" s="571"/>
      <c r="E19" s="571"/>
      <c r="F19" s="571"/>
      <c r="G19" s="571"/>
      <c r="H19" s="571"/>
      <c r="I19" s="571"/>
      <c r="J19" s="571"/>
      <c r="K19" s="571"/>
      <c r="L19" s="571"/>
      <c r="M19" s="571"/>
      <c r="N19" s="571"/>
      <c r="O19" s="571"/>
      <c r="P19" s="571"/>
      <c r="Q19" s="571"/>
      <c r="R19" s="571"/>
      <c r="S19" s="571"/>
      <c r="T19" s="571"/>
      <c r="U19" s="571"/>
      <c r="V19" s="571"/>
      <c r="W19" s="571"/>
      <c r="X19" s="571"/>
      <c r="Y19" s="168" t="str">
        <f t="shared" si="1"/>
        <v>Đúng</v>
      </c>
      <c r="Z19" s="168" t="str">
        <f t="shared" si="2"/>
        <v>Đúng</v>
      </c>
      <c r="AA19" s="168" t="str">
        <f t="shared" si="3"/>
        <v>Đúng</v>
      </c>
    </row>
    <row r="20" spans="1:27" s="64" customFormat="1" ht="26.25" customHeight="1" x14ac:dyDescent="0.15">
      <c r="A20" s="314"/>
      <c r="B20" s="256" t="s">
        <v>555</v>
      </c>
      <c r="C20" s="599">
        <f t="shared" si="4"/>
        <v>0</v>
      </c>
      <c r="D20" s="571"/>
      <c r="E20" s="571"/>
      <c r="F20" s="571"/>
      <c r="G20" s="571"/>
      <c r="H20" s="571"/>
      <c r="I20" s="571"/>
      <c r="J20" s="571"/>
      <c r="K20" s="571"/>
      <c r="L20" s="571"/>
      <c r="M20" s="571"/>
      <c r="N20" s="571"/>
      <c r="O20" s="571"/>
      <c r="P20" s="571"/>
      <c r="Q20" s="571"/>
      <c r="R20" s="571"/>
      <c r="S20" s="571"/>
      <c r="T20" s="571"/>
      <c r="U20" s="571"/>
      <c r="V20" s="571"/>
      <c r="W20" s="571"/>
      <c r="X20" s="571"/>
      <c r="Y20" s="168" t="str">
        <f t="shared" si="1"/>
        <v>Đúng</v>
      </c>
      <c r="Z20" s="168" t="str">
        <f t="shared" si="2"/>
        <v>Đúng</v>
      </c>
      <c r="AA20" s="168" t="str">
        <f t="shared" si="3"/>
        <v>Đúng</v>
      </c>
    </row>
    <row r="21" spans="1:27" s="64" customFormat="1" ht="24" customHeight="1" x14ac:dyDescent="0.15">
      <c r="A21" s="161"/>
      <c r="B21" s="236" t="s">
        <v>154</v>
      </c>
      <c r="C21" s="600">
        <f>SUM(D21:L21)</f>
        <v>0</v>
      </c>
      <c r="D21" s="602"/>
      <c r="E21" s="602"/>
      <c r="F21" s="602"/>
      <c r="G21" s="602"/>
      <c r="H21" s="602"/>
      <c r="I21" s="602"/>
      <c r="J21" s="602"/>
      <c r="K21" s="602"/>
      <c r="L21" s="602"/>
      <c r="M21" s="601"/>
      <c r="N21" s="601"/>
      <c r="O21" s="601"/>
      <c r="P21" s="601"/>
      <c r="Q21" s="601"/>
      <c r="R21" s="601"/>
      <c r="S21" s="601"/>
      <c r="T21" s="601"/>
      <c r="U21" s="601"/>
      <c r="V21" s="601"/>
      <c r="W21" s="601"/>
      <c r="X21" s="601"/>
    </row>
    <row r="22" spans="1:27" s="67" customFormat="1" ht="21.75" customHeight="1" x14ac:dyDescent="0.15">
      <c r="A22" s="65"/>
      <c r="B22" s="72"/>
      <c r="C22" s="604"/>
      <c r="D22" s="603"/>
      <c r="E22" s="603"/>
      <c r="F22" s="603"/>
      <c r="G22" s="603"/>
      <c r="H22" s="603"/>
      <c r="I22" s="603"/>
      <c r="J22" s="603"/>
      <c r="K22" s="603"/>
      <c r="L22" s="603"/>
      <c r="M22" s="603"/>
      <c r="N22" s="603"/>
      <c r="O22" s="603"/>
      <c r="P22" s="60"/>
      <c r="Q22" s="60"/>
      <c r="R22" s="60"/>
      <c r="S22" s="60"/>
    </row>
    <row r="23" spans="1:27" s="66" customFormat="1" ht="20.25" customHeight="1" x14ac:dyDescent="0.15">
      <c r="A23" s="73"/>
      <c r="C23" s="168" t="str">
        <f>IF(C21&lt;=C7,"Đúng","Sai")</f>
        <v>Đúng</v>
      </c>
      <c r="D23" s="168" t="str">
        <f t="shared" ref="D23:L23" si="5">IF(D21&lt;=D7,"Đúng","Sai")</f>
        <v>Đúng</v>
      </c>
      <c r="E23" s="168" t="str">
        <f t="shared" si="5"/>
        <v>Đúng</v>
      </c>
      <c r="F23" s="168" t="str">
        <f t="shared" si="5"/>
        <v>Đúng</v>
      </c>
      <c r="G23" s="168" t="str">
        <f t="shared" si="5"/>
        <v>Đúng</v>
      </c>
      <c r="H23" s="168" t="str">
        <f t="shared" si="5"/>
        <v>Đúng</v>
      </c>
      <c r="I23" s="168" t="str">
        <f t="shared" si="5"/>
        <v>Đúng</v>
      </c>
      <c r="J23" s="168" t="str">
        <f t="shared" si="5"/>
        <v>Đúng</v>
      </c>
      <c r="K23" s="168" t="str">
        <f t="shared" si="5"/>
        <v>Đúng</v>
      </c>
      <c r="L23" s="168" t="str">
        <f t="shared" si="5"/>
        <v>Đúng</v>
      </c>
      <c r="O23" s="117"/>
      <c r="P23" s="118"/>
      <c r="Q23" s="118"/>
      <c r="R23" s="118"/>
      <c r="S23" s="118"/>
    </row>
    <row r="24" spans="1:27" s="14" customFormat="1" ht="11" x14ac:dyDescent="0.15">
      <c r="A24" s="74"/>
      <c r="C24" s="69"/>
      <c r="O24" s="69"/>
      <c r="P24" s="116"/>
      <c r="Q24" s="116"/>
      <c r="R24" s="116"/>
      <c r="S24" s="116"/>
    </row>
    <row r="25" spans="1:27" s="14" customFormat="1" ht="11" x14ac:dyDescent="0.15">
      <c r="A25" s="74"/>
      <c r="C25" s="69"/>
      <c r="O25" s="69"/>
      <c r="P25" s="69"/>
      <c r="Q25" s="69"/>
      <c r="R25" s="69"/>
      <c r="S25" s="69"/>
    </row>
  </sheetData>
  <sheetProtection algorithmName="SHA-512" hashValue="fHFJo0SOtfJtYvAi/1AvpHCO9VgM54bbl6goU8ITv5jq7qBxOKUV7bONDcYxinO4F1E+AAoxyrOD70DlBcZAZw==" saltValue="JP6Hck0q2mQTVwpx3fQ4pw==" spinCount="100000" sheet="1" formatCells="0" formatColumns="0" formatRows="0"/>
  <mergeCells count="27">
    <mergeCell ref="V2:X2"/>
    <mergeCell ref="Q4:Q5"/>
    <mergeCell ref="K4:K5"/>
    <mergeCell ref="A1:U1"/>
    <mergeCell ref="V1:X1"/>
    <mergeCell ref="A2:L2"/>
    <mergeCell ref="A3:A5"/>
    <mergeCell ref="B3:B5"/>
    <mergeCell ref="C3:C5"/>
    <mergeCell ref="D3:L3"/>
    <mergeCell ref="M3:O3"/>
    <mergeCell ref="R4:R5"/>
    <mergeCell ref="S4:U4"/>
    <mergeCell ref="V4:X4"/>
    <mergeCell ref="P3:X3"/>
    <mergeCell ref="D4:D5"/>
    <mergeCell ref="E4:E5"/>
    <mergeCell ref="P4:P5"/>
    <mergeCell ref="L4:L5"/>
    <mergeCell ref="M4:M5"/>
    <mergeCell ref="N4:N5"/>
    <mergeCell ref="O4:O5"/>
    <mergeCell ref="F4:F5"/>
    <mergeCell ref="G4:G5"/>
    <mergeCell ref="H4:H5"/>
    <mergeCell ref="I4:I5"/>
    <mergeCell ref="J4:J5"/>
  </mergeCells>
  <conditionalFormatting sqref="C23:L23">
    <cfRule type="cellIs" dxfId="37" priority="1" operator="equal">
      <formula>"Đúng"</formula>
    </cfRule>
  </conditionalFormatting>
  <conditionalFormatting sqref="Y1:Y1048576 Z7:AA20">
    <cfRule type="cellIs" dxfId="36" priority="2" operator="equal">
      <formula>"Đúng"</formula>
    </cfRule>
  </conditionalFormatting>
  <pageMargins left="0.43307086614173229" right="0.19685039370078741" top="0" bottom="0" header="0" footer="0"/>
  <pageSetup paperSize="9" scale="9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tabColor rgb="FFFFFF00"/>
    <pageSetUpPr fitToPage="1"/>
  </sheetPr>
  <dimension ref="A1:U37"/>
  <sheetViews>
    <sheetView topLeftCell="A10" zoomScale="115" zoomScaleNormal="115" zoomScalePageLayoutView="115" workbookViewId="0">
      <selection activeCell="S21" sqref="S21"/>
    </sheetView>
  </sheetViews>
  <sheetFormatPr baseColWidth="10" defaultColWidth="5.5" defaultRowHeight="16" x14ac:dyDescent="0.2"/>
  <cols>
    <col min="1" max="1" width="4.5" style="24" customWidth="1"/>
    <col min="2" max="2" width="26.5" style="8" customWidth="1"/>
    <col min="3" max="3" width="7.5" style="21" customWidth="1"/>
    <col min="4" max="10" width="5.5" style="2" customWidth="1"/>
    <col min="11" max="11" width="8.5" style="2" customWidth="1"/>
    <col min="12" max="12" width="6.83203125" style="2" customWidth="1"/>
    <col min="13" max="13" width="6.1640625" style="2" customWidth="1"/>
    <col min="14" max="19" width="5.5" style="2" customWidth="1"/>
    <col min="20" max="20" width="5.5" style="2"/>
    <col min="21" max="21" width="6.6640625" style="111" customWidth="1"/>
    <col min="22" max="252" width="5.5" style="2"/>
    <col min="253" max="253" width="4.5" style="2" customWidth="1"/>
    <col min="254" max="254" width="26.5" style="2" customWidth="1"/>
    <col min="255" max="255" width="7.5" style="2" customWidth="1"/>
    <col min="256" max="274" width="5.5" style="2" customWidth="1"/>
    <col min="275" max="508" width="5.5" style="2"/>
    <col min="509" max="509" width="4.5" style="2" customWidth="1"/>
    <col min="510" max="510" width="26.5" style="2" customWidth="1"/>
    <col min="511" max="511" width="7.5" style="2" customWidth="1"/>
    <col min="512" max="530" width="5.5" style="2" customWidth="1"/>
    <col min="531" max="764" width="5.5" style="2"/>
    <col min="765" max="765" width="4.5" style="2" customWidth="1"/>
    <col min="766" max="766" width="26.5" style="2" customWidth="1"/>
    <col min="767" max="767" width="7.5" style="2" customWidth="1"/>
    <col min="768" max="786" width="5.5" style="2" customWidth="1"/>
    <col min="787" max="1020" width="5.5" style="2"/>
    <col min="1021" max="1021" width="4.5" style="2" customWidth="1"/>
    <col min="1022" max="1022" width="26.5" style="2" customWidth="1"/>
    <col min="1023" max="1023" width="7.5" style="2" customWidth="1"/>
    <col min="1024" max="1042" width="5.5" style="2" customWidth="1"/>
    <col min="1043" max="1276" width="5.5" style="2"/>
    <col min="1277" max="1277" width="4.5" style="2" customWidth="1"/>
    <col min="1278" max="1278" width="26.5" style="2" customWidth="1"/>
    <col min="1279" max="1279" width="7.5" style="2" customWidth="1"/>
    <col min="1280" max="1298" width="5.5" style="2" customWidth="1"/>
    <col min="1299" max="1532" width="5.5" style="2"/>
    <col min="1533" max="1533" width="4.5" style="2" customWidth="1"/>
    <col min="1534" max="1534" width="26.5" style="2" customWidth="1"/>
    <col min="1535" max="1535" width="7.5" style="2" customWidth="1"/>
    <col min="1536" max="1554" width="5.5" style="2" customWidth="1"/>
    <col min="1555" max="1788" width="5.5" style="2"/>
    <col min="1789" max="1789" width="4.5" style="2" customWidth="1"/>
    <col min="1790" max="1790" width="26.5" style="2" customWidth="1"/>
    <col min="1791" max="1791" width="7.5" style="2" customWidth="1"/>
    <col min="1792" max="1810" width="5.5" style="2" customWidth="1"/>
    <col min="1811" max="2044" width="5.5" style="2"/>
    <col min="2045" max="2045" width="4.5" style="2" customWidth="1"/>
    <col min="2046" max="2046" width="26.5" style="2" customWidth="1"/>
    <col min="2047" max="2047" width="7.5" style="2" customWidth="1"/>
    <col min="2048" max="2066" width="5.5" style="2" customWidth="1"/>
    <col min="2067" max="2300" width="5.5" style="2"/>
    <col min="2301" max="2301" width="4.5" style="2" customWidth="1"/>
    <col min="2302" max="2302" width="26.5" style="2" customWidth="1"/>
    <col min="2303" max="2303" width="7.5" style="2" customWidth="1"/>
    <col min="2304" max="2322" width="5.5" style="2" customWidth="1"/>
    <col min="2323" max="2556" width="5.5" style="2"/>
    <col min="2557" max="2557" width="4.5" style="2" customWidth="1"/>
    <col min="2558" max="2558" width="26.5" style="2" customWidth="1"/>
    <col min="2559" max="2559" width="7.5" style="2" customWidth="1"/>
    <col min="2560" max="2578" width="5.5" style="2" customWidth="1"/>
    <col min="2579" max="2812" width="5.5" style="2"/>
    <col min="2813" max="2813" width="4.5" style="2" customWidth="1"/>
    <col min="2814" max="2814" width="26.5" style="2" customWidth="1"/>
    <col min="2815" max="2815" width="7.5" style="2" customWidth="1"/>
    <col min="2816" max="2834" width="5.5" style="2" customWidth="1"/>
    <col min="2835" max="3068" width="5.5" style="2"/>
    <col min="3069" max="3069" width="4.5" style="2" customWidth="1"/>
    <col min="3070" max="3070" width="26.5" style="2" customWidth="1"/>
    <col min="3071" max="3071" width="7.5" style="2" customWidth="1"/>
    <col min="3072" max="3090" width="5.5" style="2" customWidth="1"/>
    <col min="3091" max="3324" width="5.5" style="2"/>
    <col min="3325" max="3325" width="4.5" style="2" customWidth="1"/>
    <col min="3326" max="3326" width="26.5" style="2" customWidth="1"/>
    <col min="3327" max="3327" width="7.5" style="2" customWidth="1"/>
    <col min="3328" max="3346" width="5.5" style="2" customWidth="1"/>
    <col min="3347" max="3580" width="5.5" style="2"/>
    <col min="3581" max="3581" width="4.5" style="2" customWidth="1"/>
    <col min="3582" max="3582" width="26.5" style="2" customWidth="1"/>
    <col min="3583" max="3583" width="7.5" style="2" customWidth="1"/>
    <col min="3584" max="3602" width="5.5" style="2" customWidth="1"/>
    <col min="3603" max="3836" width="5.5" style="2"/>
    <col min="3837" max="3837" width="4.5" style="2" customWidth="1"/>
    <col min="3838" max="3838" width="26.5" style="2" customWidth="1"/>
    <col min="3839" max="3839" width="7.5" style="2" customWidth="1"/>
    <col min="3840" max="3858" width="5.5" style="2" customWidth="1"/>
    <col min="3859" max="4092" width="5.5" style="2"/>
    <col min="4093" max="4093" width="4.5" style="2" customWidth="1"/>
    <col min="4094" max="4094" width="26.5" style="2" customWidth="1"/>
    <col min="4095" max="4095" width="7.5" style="2" customWidth="1"/>
    <col min="4096" max="4114" width="5.5" style="2" customWidth="1"/>
    <col min="4115" max="4348" width="5.5" style="2"/>
    <col min="4349" max="4349" width="4.5" style="2" customWidth="1"/>
    <col min="4350" max="4350" width="26.5" style="2" customWidth="1"/>
    <col min="4351" max="4351" width="7.5" style="2" customWidth="1"/>
    <col min="4352" max="4370" width="5.5" style="2" customWidth="1"/>
    <col min="4371" max="4604" width="5.5" style="2"/>
    <col min="4605" max="4605" width="4.5" style="2" customWidth="1"/>
    <col min="4606" max="4606" width="26.5" style="2" customWidth="1"/>
    <col min="4607" max="4607" width="7.5" style="2" customWidth="1"/>
    <col min="4608" max="4626" width="5.5" style="2" customWidth="1"/>
    <col min="4627" max="4860" width="5.5" style="2"/>
    <col min="4861" max="4861" width="4.5" style="2" customWidth="1"/>
    <col min="4862" max="4862" width="26.5" style="2" customWidth="1"/>
    <col min="4863" max="4863" width="7.5" style="2" customWidth="1"/>
    <col min="4864" max="4882" width="5.5" style="2" customWidth="1"/>
    <col min="4883" max="5116" width="5.5" style="2"/>
    <col min="5117" max="5117" width="4.5" style="2" customWidth="1"/>
    <col min="5118" max="5118" width="26.5" style="2" customWidth="1"/>
    <col min="5119" max="5119" width="7.5" style="2" customWidth="1"/>
    <col min="5120" max="5138" width="5.5" style="2" customWidth="1"/>
    <col min="5139" max="5372" width="5.5" style="2"/>
    <col min="5373" max="5373" width="4.5" style="2" customWidth="1"/>
    <col min="5374" max="5374" width="26.5" style="2" customWidth="1"/>
    <col min="5375" max="5375" width="7.5" style="2" customWidth="1"/>
    <col min="5376" max="5394" width="5.5" style="2" customWidth="1"/>
    <col min="5395" max="5628" width="5.5" style="2"/>
    <col min="5629" max="5629" width="4.5" style="2" customWidth="1"/>
    <col min="5630" max="5630" width="26.5" style="2" customWidth="1"/>
    <col min="5631" max="5631" width="7.5" style="2" customWidth="1"/>
    <col min="5632" max="5650" width="5.5" style="2" customWidth="1"/>
    <col min="5651" max="5884" width="5.5" style="2"/>
    <col min="5885" max="5885" width="4.5" style="2" customWidth="1"/>
    <col min="5886" max="5886" width="26.5" style="2" customWidth="1"/>
    <col min="5887" max="5887" width="7.5" style="2" customWidth="1"/>
    <col min="5888" max="5906" width="5.5" style="2" customWidth="1"/>
    <col min="5907" max="6140" width="5.5" style="2"/>
    <col min="6141" max="6141" width="4.5" style="2" customWidth="1"/>
    <col min="6142" max="6142" width="26.5" style="2" customWidth="1"/>
    <col min="6143" max="6143" width="7.5" style="2" customWidth="1"/>
    <col min="6144" max="6162" width="5.5" style="2" customWidth="1"/>
    <col min="6163" max="6396" width="5.5" style="2"/>
    <col min="6397" max="6397" width="4.5" style="2" customWidth="1"/>
    <col min="6398" max="6398" width="26.5" style="2" customWidth="1"/>
    <col min="6399" max="6399" width="7.5" style="2" customWidth="1"/>
    <col min="6400" max="6418" width="5.5" style="2" customWidth="1"/>
    <col min="6419" max="6652" width="5.5" style="2"/>
    <col min="6653" max="6653" width="4.5" style="2" customWidth="1"/>
    <col min="6654" max="6654" width="26.5" style="2" customWidth="1"/>
    <col min="6655" max="6655" width="7.5" style="2" customWidth="1"/>
    <col min="6656" max="6674" width="5.5" style="2" customWidth="1"/>
    <col min="6675" max="6908" width="5.5" style="2"/>
    <col min="6909" max="6909" width="4.5" style="2" customWidth="1"/>
    <col min="6910" max="6910" width="26.5" style="2" customWidth="1"/>
    <col min="6911" max="6911" width="7.5" style="2" customWidth="1"/>
    <col min="6912" max="6930" width="5.5" style="2" customWidth="1"/>
    <col min="6931" max="7164" width="5.5" style="2"/>
    <col min="7165" max="7165" width="4.5" style="2" customWidth="1"/>
    <col min="7166" max="7166" width="26.5" style="2" customWidth="1"/>
    <col min="7167" max="7167" width="7.5" style="2" customWidth="1"/>
    <col min="7168" max="7186" width="5.5" style="2" customWidth="1"/>
    <col min="7187" max="7420" width="5.5" style="2"/>
    <col min="7421" max="7421" width="4.5" style="2" customWidth="1"/>
    <col min="7422" max="7422" width="26.5" style="2" customWidth="1"/>
    <col min="7423" max="7423" width="7.5" style="2" customWidth="1"/>
    <col min="7424" max="7442" width="5.5" style="2" customWidth="1"/>
    <col min="7443" max="7676" width="5.5" style="2"/>
    <col min="7677" max="7677" width="4.5" style="2" customWidth="1"/>
    <col min="7678" max="7678" width="26.5" style="2" customWidth="1"/>
    <col min="7679" max="7679" width="7.5" style="2" customWidth="1"/>
    <col min="7680" max="7698" width="5.5" style="2" customWidth="1"/>
    <col min="7699" max="7932" width="5.5" style="2"/>
    <col min="7933" max="7933" width="4.5" style="2" customWidth="1"/>
    <col min="7934" max="7934" width="26.5" style="2" customWidth="1"/>
    <col min="7935" max="7935" width="7.5" style="2" customWidth="1"/>
    <col min="7936" max="7954" width="5.5" style="2" customWidth="1"/>
    <col min="7955" max="8188" width="5.5" style="2"/>
    <col min="8189" max="8189" width="4.5" style="2" customWidth="1"/>
    <col min="8190" max="8190" width="26.5" style="2" customWidth="1"/>
    <col min="8191" max="8191" width="7.5" style="2" customWidth="1"/>
    <col min="8192" max="8210" width="5.5" style="2" customWidth="1"/>
    <col min="8211" max="8444" width="5.5" style="2"/>
    <col min="8445" max="8445" width="4.5" style="2" customWidth="1"/>
    <col min="8446" max="8446" width="26.5" style="2" customWidth="1"/>
    <col min="8447" max="8447" width="7.5" style="2" customWidth="1"/>
    <col min="8448" max="8466" width="5.5" style="2" customWidth="1"/>
    <col min="8467" max="8700" width="5.5" style="2"/>
    <col min="8701" max="8701" width="4.5" style="2" customWidth="1"/>
    <col min="8702" max="8702" width="26.5" style="2" customWidth="1"/>
    <col min="8703" max="8703" width="7.5" style="2" customWidth="1"/>
    <col min="8704" max="8722" width="5.5" style="2" customWidth="1"/>
    <col min="8723" max="8956" width="5.5" style="2"/>
    <col min="8957" max="8957" width="4.5" style="2" customWidth="1"/>
    <col min="8958" max="8958" width="26.5" style="2" customWidth="1"/>
    <col min="8959" max="8959" width="7.5" style="2" customWidth="1"/>
    <col min="8960" max="8978" width="5.5" style="2" customWidth="1"/>
    <col min="8979" max="9212" width="5.5" style="2"/>
    <col min="9213" max="9213" width="4.5" style="2" customWidth="1"/>
    <col min="9214" max="9214" width="26.5" style="2" customWidth="1"/>
    <col min="9215" max="9215" width="7.5" style="2" customWidth="1"/>
    <col min="9216" max="9234" width="5.5" style="2" customWidth="1"/>
    <col min="9235" max="9468" width="5.5" style="2"/>
    <col min="9469" max="9469" width="4.5" style="2" customWidth="1"/>
    <col min="9470" max="9470" width="26.5" style="2" customWidth="1"/>
    <col min="9471" max="9471" width="7.5" style="2" customWidth="1"/>
    <col min="9472" max="9490" width="5.5" style="2" customWidth="1"/>
    <col min="9491" max="9724" width="5.5" style="2"/>
    <col min="9725" max="9725" width="4.5" style="2" customWidth="1"/>
    <col min="9726" max="9726" width="26.5" style="2" customWidth="1"/>
    <col min="9727" max="9727" width="7.5" style="2" customWidth="1"/>
    <col min="9728" max="9746" width="5.5" style="2" customWidth="1"/>
    <col min="9747" max="9980" width="5.5" style="2"/>
    <col min="9981" max="9981" width="4.5" style="2" customWidth="1"/>
    <col min="9982" max="9982" width="26.5" style="2" customWidth="1"/>
    <col min="9983" max="9983" width="7.5" style="2" customWidth="1"/>
    <col min="9984" max="10002" width="5.5" style="2" customWidth="1"/>
    <col min="10003" max="10236" width="5.5" style="2"/>
    <col min="10237" max="10237" width="4.5" style="2" customWidth="1"/>
    <col min="10238" max="10238" width="26.5" style="2" customWidth="1"/>
    <col min="10239" max="10239" width="7.5" style="2" customWidth="1"/>
    <col min="10240" max="10258" width="5.5" style="2" customWidth="1"/>
    <col min="10259" max="10492" width="5.5" style="2"/>
    <col min="10493" max="10493" width="4.5" style="2" customWidth="1"/>
    <col min="10494" max="10494" width="26.5" style="2" customWidth="1"/>
    <col min="10495" max="10495" width="7.5" style="2" customWidth="1"/>
    <col min="10496" max="10514" width="5.5" style="2" customWidth="1"/>
    <col min="10515" max="10748" width="5.5" style="2"/>
    <col min="10749" max="10749" width="4.5" style="2" customWidth="1"/>
    <col min="10750" max="10750" width="26.5" style="2" customWidth="1"/>
    <col min="10751" max="10751" width="7.5" style="2" customWidth="1"/>
    <col min="10752" max="10770" width="5.5" style="2" customWidth="1"/>
    <col min="10771" max="11004" width="5.5" style="2"/>
    <col min="11005" max="11005" width="4.5" style="2" customWidth="1"/>
    <col min="11006" max="11006" width="26.5" style="2" customWidth="1"/>
    <col min="11007" max="11007" width="7.5" style="2" customWidth="1"/>
    <col min="11008" max="11026" width="5.5" style="2" customWidth="1"/>
    <col min="11027" max="11260" width="5.5" style="2"/>
    <col min="11261" max="11261" width="4.5" style="2" customWidth="1"/>
    <col min="11262" max="11262" width="26.5" style="2" customWidth="1"/>
    <col min="11263" max="11263" width="7.5" style="2" customWidth="1"/>
    <col min="11264" max="11282" width="5.5" style="2" customWidth="1"/>
    <col min="11283" max="11516" width="5.5" style="2"/>
    <col min="11517" max="11517" width="4.5" style="2" customWidth="1"/>
    <col min="11518" max="11518" width="26.5" style="2" customWidth="1"/>
    <col min="11519" max="11519" width="7.5" style="2" customWidth="1"/>
    <col min="11520" max="11538" width="5.5" style="2" customWidth="1"/>
    <col min="11539" max="11772" width="5.5" style="2"/>
    <col min="11773" max="11773" width="4.5" style="2" customWidth="1"/>
    <col min="11774" max="11774" width="26.5" style="2" customWidth="1"/>
    <col min="11775" max="11775" width="7.5" style="2" customWidth="1"/>
    <col min="11776" max="11794" width="5.5" style="2" customWidth="1"/>
    <col min="11795" max="12028" width="5.5" style="2"/>
    <col min="12029" max="12029" width="4.5" style="2" customWidth="1"/>
    <col min="12030" max="12030" width="26.5" style="2" customWidth="1"/>
    <col min="12031" max="12031" width="7.5" style="2" customWidth="1"/>
    <col min="12032" max="12050" width="5.5" style="2" customWidth="1"/>
    <col min="12051" max="12284" width="5.5" style="2"/>
    <col min="12285" max="12285" width="4.5" style="2" customWidth="1"/>
    <col min="12286" max="12286" width="26.5" style="2" customWidth="1"/>
    <col min="12287" max="12287" width="7.5" style="2" customWidth="1"/>
    <col min="12288" max="12306" width="5.5" style="2" customWidth="1"/>
    <col min="12307" max="12540" width="5.5" style="2"/>
    <col min="12541" max="12541" width="4.5" style="2" customWidth="1"/>
    <col min="12542" max="12542" width="26.5" style="2" customWidth="1"/>
    <col min="12543" max="12543" width="7.5" style="2" customWidth="1"/>
    <col min="12544" max="12562" width="5.5" style="2" customWidth="1"/>
    <col min="12563" max="12796" width="5.5" style="2"/>
    <col min="12797" max="12797" width="4.5" style="2" customWidth="1"/>
    <col min="12798" max="12798" width="26.5" style="2" customWidth="1"/>
    <col min="12799" max="12799" width="7.5" style="2" customWidth="1"/>
    <col min="12800" max="12818" width="5.5" style="2" customWidth="1"/>
    <col min="12819" max="13052" width="5.5" style="2"/>
    <col min="13053" max="13053" width="4.5" style="2" customWidth="1"/>
    <col min="13054" max="13054" width="26.5" style="2" customWidth="1"/>
    <col min="13055" max="13055" width="7.5" style="2" customWidth="1"/>
    <col min="13056" max="13074" width="5.5" style="2" customWidth="1"/>
    <col min="13075" max="13308" width="5.5" style="2"/>
    <col min="13309" max="13309" width="4.5" style="2" customWidth="1"/>
    <col min="13310" max="13310" width="26.5" style="2" customWidth="1"/>
    <col min="13311" max="13311" width="7.5" style="2" customWidth="1"/>
    <col min="13312" max="13330" width="5.5" style="2" customWidth="1"/>
    <col min="13331" max="13564" width="5.5" style="2"/>
    <col min="13565" max="13565" width="4.5" style="2" customWidth="1"/>
    <col min="13566" max="13566" width="26.5" style="2" customWidth="1"/>
    <col min="13567" max="13567" width="7.5" style="2" customWidth="1"/>
    <col min="13568" max="13586" width="5.5" style="2" customWidth="1"/>
    <col min="13587" max="13820" width="5.5" style="2"/>
    <col min="13821" max="13821" width="4.5" style="2" customWidth="1"/>
    <col min="13822" max="13822" width="26.5" style="2" customWidth="1"/>
    <col min="13823" max="13823" width="7.5" style="2" customWidth="1"/>
    <col min="13824" max="13842" width="5.5" style="2" customWidth="1"/>
    <col min="13843" max="14076" width="5.5" style="2"/>
    <col min="14077" max="14077" width="4.5" style="2" customWidth="1"/>
    <col min="14078" max="14078" width="26.5" style="2" customWidth="1"/>
    <col min="14079" max="14079" width="7.5" style="2" customWidth="1"/>
    <col min="14080" max="14098" width="5.5" style="2" customWidth="1"/>
    <col min="14099" max="14332" width="5.5" style="2"/>
    <col min="14333" max="14333" width="4.5" style="2" customWidth="1"/>
    <col min="14334" max="14334" width="26.5" style="2" customWidth="1"/>
    <col min="14335" max="14335" width="7.5" style="2" customWidth="1"/>
    <col min="14336" max="14354" width="5.5" style="2" customWidth="1"/>
    <col min="14355" max="14588" width="5.5" style="2"/>
    <col min="14589" max="14589" width="4.5" style="2" customWidth="1"/>
    <col min="14590" max="14590" width="26.5" style="2" customWidth="1"/>
    <col min="14591" max="14591" width="7.5" style="2" customWidth="1"/>
    <col min="14592" max="14610" width="5.5" style="2" customWidth="1"/>
    <col min="14611" max="14844" width="5.5" style="2"/>
    <col min="14845" max="14845" width="4.5" style="2" customWidth="1"/>
    <col min="14846" max="14846" width="26.5" style="2" customWidth="1"/>
    <col min="14847" max="14847" width="7.5" style="2" customWidth="1"/>
    <col min="14848" max="14866" width="5.5" style="2" customWidth="1"/>
    <col min="14867" max="15100" width="5.5" style="2"/>
    <col min="15101" max="15101" width="4.5" style="2" customWidth="1"/>
    <col min="15102" max="15102" width="26.5" style="2" customWidth="1"/>
    <col min="15103" max="15103" width="7.5" style="2" customWidth="1"/>
    <col min="15104" max="15122" width="5.5" style="2" customWidth="1"/>
    <col min="15123" max="15356" width="5.5" style="2"/>
    <col min="15357" max="15357" width="4.5" style="2" customWidth="1"/>
    <col min="15358" max="15358" width="26.5" style="2" customWidth="1"/>
    <col min="15359" max="15359" width="7.5" style="2" customWidth="1"/>
    <col min="15360" max="15378" width="5.5" style="2" customWidth="1"/>
    <col min="15379" max="15612" width="5.5" style="2"/>
    <col min="15613" max="15613" width="4.5" style="2" customWidth="1"/>
    <col min="15614" max="15614" width="26.5" style="2" customWidth="1"/>
    <col min="15615" max="15615" width="7.5" style="2" customWidth="1"/>
    <col min="15616" max="15634" width="5.5" style="2" customWidth="1"/>
    <col min="15635" max="15868" width="5.5" style="2"/>
    <col min="15869" max="15869" width="4.5" style="2" customWidth="1"/>
    <col min="15870" max="15870" width="26.5" style="2" customWidth="1"/>
    <col min="15871" max="15871" width="7.5" style="2" customWidth="1"/>
    <col min="15872" max="15890" width="5.5" style="2" customWidth="1"/>
    <col min="15891" max="16124" width="5.5" style="2"/>
    <col min="16125" max="16125" width="4.5" style="2" customWidth="1"/>
    <col min="16126" max="16126" width="26.5" style="2" customWidth="1"/>
    <col min="16127" max="16127" width="7.5" style="2" customWidth="1"/>
    <col min="16128" max="16146" width="5.5" style="2" customWidth="1"/>
    <col min="16147" max="16384" width="5.5" style="2"/>
  </cols>
  <sheetData>
    <row r="1" spans="1:21" s="75" customFormat="1" ht="30.75" customHeight="1" x14ac:dyDescent="0.15">
      <c r="A1" s="772" t="s">
        <v>363</v>
      </c>
      <c r="B1" s="772"/>
      <c r="C1" s="772"/>
      <c r="D1" s="772"/>
      <c r="E1" s="772"/>
      <c r="F1" s="772"/>
      <c r="G1" s="772"/>
      <c r="H1" s="772"/>
      <c r="I1" s="772"/>
      <c r="J1" s="772"/>
      <c r="K1" s="772"/>
      <c r="L1" s="772"/>
      <c r="M1" s="772"/>
      <c r="N1" s="772"/>
      <c r="O1" s="772"/>
      <c r="P1" s="772"/>
      <c r="Q1" s="237"/>
      <c r="R1" s="774" t="s">
        <v>181</v>
      </c>
      <c r="S1" s="775"/>
      <c r="U1" s="423"/>
    </row>
    <row r="2" spans="1:21" s="76" customFormat="1" ht="22.5" customHeight="1" x14ac:dyDescent="0.2">
      <c r="A2" s="210"/>
      <c r="B2" s="305"/>
      <c r="C2" s="306"/>
      <c r="D2" s="306"/>
      <c r="E2" s="306"/>
      <c r="F2" s="306"/>
      <c r="G2" s="306"/>
      <c r="H2" s="306"/>
      <c r="I2" s="306"/>
      <c r="J2" s="306"/>
      <c r="K2" s="306"/>
      <c r="L2" s="306"/>
      <c r="M2" s="306"/>
      <c r="N2" s="306"/>
      <c r="O2" s="306"/>
      <c r="P2" s="306"/>
      <c r="Q2" s="819"/>
      <c r="R2" s="819"/>
      <c r="S2" s="819"/>
      <c r="U2" s="111"/>
    </row>
    <row r="3" spans="1:21" ht="20.25" customHeight="1" x14ac:dyDescent="0.2">
      <c r="A3" s="845" t="s">
        <v>294</v>
      </c>
      <c r="B3" s="845" t="s">
        <v>2</v>
      </c>
      <c r="C3" s="849" t="s">
        <v>166</v>
      </c>
      <c r="D3" s="851" t="s">
        <v>4</v>
      </c>
      <c r="E3" s="852"/>
      <c r="F3" s="852"/>
      <c r="G3" s="852"/>
      <c r="H3" s="844" t="s">
        <v>167</v>
      </c>
      <c r="I3" s="844"/>
      <c r="J3" s="844"/>
      <c r="K3" s="844"/>
      <c r="L3" s="844"/>
      <c r="M3" s="844"/>
      <c r="N3" s="844"/>
      <c r="O3" s="844"/>
      <c r="P3" s="844"/>
      <c r="Q3" s="844" t="s">
        <v>6</v>
      </c>
      <c r="R3" s="844"/>
      <c r="S3" s="844"/>
    </row>
    <row r="4" spans="1:21" ht="20.25" customHeight="1" x14ac:dyDescent="0.2">
      <c r="A4" s="892"/>
      <c r="B4" s="892"/>
      <c r="C4" s="882"/>
      <c r="D4" s="830" t="s">
        <v>147</v>
      </c>
      <c r="E4" s="830" t="s">
        <v>150</v>
      </c>
      <c r="F4" s="830" t="s">
        <v>556</v>
      </c>
      <c r="G4" s="830" t="s">
        <v>169</v>
      </c>
      <c r="H4" s="817" t="s">
        <v>88</v>
      </c>
      <c r="I4" s="817" t="s">
        <v>19</v>
      </c>
      <c r="J4" s="817" t="s">
        <v>447</v>
      </c>
      <c r="K4" s="817" t="s">
        <v>67</v>
      </c>
      <c r="L4" s="817" t="s">
        <v>359</v>
      </c>
      <c r="M4" s="817" t="s">
        <v>431</v>
      </c>
      <c r="N4" s="817" t="s">
        <v>89</v>
      </c>
      <c r="O4" s="817" t="s">
        <v>557</v>
      </c>
      <c r="P4" s="817" t="s">
        <v>15</v>
      </c>
      <c r="Q4" s="817" t="s">
        <v>42</v>
      </c>
      <c r="R4" s="920" t="s">
        <v>18</v>
      </c>
      <c r="S4" s="921"/>
    </row>
    <row r="5" spans="1:21" s="26" customFormat="1" ht="85.5" customHeight="1" x14ac:dyDescent="0.15">
      <c r="A5" s="846"/>
      <c r="B5" s="846"/>
      <c r="C5" s="850"/>
      <c r="D5" s="830"/>
      <c r="E5" s="830"/>
      <c r="F5" s="830"/>
      <c r="G5" s="830"/>
      <c r="H5" s="818"/>
      <c r="I5" s="818"/>
      <c r="J5" s="818"/>
      <c r="K5" s="818"/>
      <c r="L5" s="818"/>
      <c r="M5" s="818"/>
      <c r="N5" s="818"/>
      <c r="O5" s="818"/>
      <c r="P5" s="818"/>
      <c r="Q5" s="818"/>
      <c r="R5" s="257" t="s">
        <v>20</v>
      </c>
      <c r="S5" s="257" t="s">
        <v>21</v>
      </c>
      <c r="T5" s="461"/>
      <c r="U5" s="479"/>
    </row>
    <row r="6" spans="1:21" s="36" customFormat="1" ht="15" customHeight="1" x14ac:dyDescent="0.15">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c r="Q6" s="196">
        <v>17</v>
      </c>
      <c r="R6" s="196">
        <v>18</v>
      </c>
      <c r="S6" s="196">
        <v>19</v>
      </c>
      <c r="U6" s="424"/>
    </row>
    <row r="7" spans="1:21" s="5" customFormat="1" ht="15" customHeight="1" x14ac:dyDescent="0.15">
      <c r="A7" s="208" t="s">
        <v>22</v>
      </c>
      <c r="B7" s="307" t="s">
        <v>411</v>
      </c>
      <c r="C7" s="544">
        <f>SUM(C8:C11)</f>
        <v>0</v>
      </c>
      <c r="D7" s="544">
        <f t="shared" ref="D7:P7" si="0">SUM(D8:D11)</f>
        <v>0</v>
      </c>
      <c r="E7" s="544">
        <f t="shared" si="0"/>
        <v>0</v>
      </c>
      <c r="F7" s="544">
        <f t="shared" si="0"/>
        <v>0</v>
      </c>
      <c r="G7" s="544">
        <f t="shared" si="0"/>
        <v>0</v>
      </c>
      <c r="H7" s="544">
        <f t="shared" si="0"/>
        <v>0</v>
      </c>
      <c r="I7" s="544">
        <f t="shared" si="0"/>
        <v>0</v>
      </c>
      <c r="J7" s="544">
        <f t="shared" si="0"/>
        <v>0</v>
      </c>
      <c r="K7" s="544">
        <f t="shared" si="0"/>
        <v>0</v>
      </c>
      <c r="L7" s="544">
        <f t="shared" si="0"/>
        <v>0</v>
      </c>
      <c r="M7" s="544">
        <f t="shared" si="0"/>
        <v>0</v>
      </c>
      <c r="N7" s="544">
        <f t="shared" si="0"/>
        <v>0</v>
      </c>
      <c r="O7" s="544">
        <f t="shared" si="0"/>
        <v>0</v>
      </c>
      <c r="P7" s="544">
        <f t="shared" si="0"/>
        <v>0</v>
      </c>
      <c r="Q7" s="544">
        <f t="shared" ref="Q7" si="1">SUM(Q8:Q11)</f>
        <v>0</v>
      </c>
      <c r="R7" s="544">
        <f t="shared" ref="R7:S7" si="2">SUM(R8:R11)</f>
        <v>0</v>
      </c>
      <c r="S7" s="544">
        <f t="shared" si="2"/>
        <v>0</v>
      </c>
      <c r="T7" s="138" t="str">
        <f>IF(AND(H7&lt;=C7,I7&lt;=C7,J7&lt;=C7,K7&lt;=C7,L7&lt;=C7,M7&lt;=C7,N7&lt;=C7,O7&lt;=C7,P7&lt;=C7),"Đúng","Sai")</f>
        <v>Đúng</v>
      </c>
      <c r="U7" s="138" t="str">
        <f>IF(AND(S7&lt;=R7,R7&lt;=Q7,Q7&lt;=C7),"Đúng","Sai")</f>
        <v>Đúng</v>
      </c>
    </row>
    <row r="8" spans="1:21" s="5" customFormat="1" ht="15" customHeight="1" x14ac:dyDescent="0.15">
      <c r="A8" s="248"/>
      <c r="B8" s="308" t="s">
        <v>144</v>
      </c>
      <c r="C8" s="607">
        <f>SUM(D8:G8)</f>
        <v>0</v>
      </c>
      <c r="D8" s="548"/>
      <c r="E8" s="550"/>
      <c r="F8" s="550"/>
      <c r="G8" s="550"/>
      <c r="H8" s="548"/>
      <c r="I8" s="548"/>
      <c r="J8" s="548"/>
      <c r="K8" s="548"/>
      <c r="L8" s="548"/>
      <c r="M8" s="548"/>
      <c r="N8" s="548"/>
      <c r="O8" s="548"/>
      <c r="P8" s="548"/>
      <c r="Q8" s="548"/>
      <c r="R8" s="548"/>
      <c r="S8" s="548"/>
      <c r="T8" s="138" t="str">
        <f t="shared" ref="T8:T30" si="3">IF(AND(H8&lt;=C8,I8&lt;=C8,J8&lt;=C8,K8&lt;=C8,L8&lt;=C8,M8&lt;=C8,N8&lt;=C8,O8&lt;=C8,P8&lt;=C8),"Đúng","Sai")</f>
        <v>Đúng</v>
      </c>
      <c r="U8" s="138" t="str">
        <f t="shared" ref="U8:U26" si="4">IF(AND(S8&lt;=R8,R8&lt;=Q8,Q8&lt;=C8),"Đúng","Sai")</f>
        <v>Đúng</v>
      </c>
    </row>
    <row r="9" spans="1:21" s="5" customFormat="1" ht="15" customHeight="1" x14ac:dyDescent="0.15">
      <c r="A9" s="204"/>
      <c r="B9" s="201" t="s">
        <v>24</v>
      </c>
      <c r="C9" s="607">
        <f>SUM(D9:G9)</f>
        <v>0</v>
      </c>
      <c r="D9" s="549"/>
      <c r="E9" s="549"/>
      <c r="F9" s="550"/>
      <c r="G9" s="550"/>
      <c r="H9" s="549"/>
      <c r="I9" s="549"/>
      <c r="J9" s="549"/>
      <c r="K9" s="549"/>
      <c r="L9" s="549"/>
      <c r="M9" s="549"/>
      <c r="N9" s="549"/>
      <c r="O9" s="549"/>
      <c r="P9" s="549"/>
      <c r="Q9" s="549"/>
      <c r="R9" s="549"/>
      <c r="S9" s="549"/>
      <c r="T9" s="138" t="str">
        <f t="shared" si="3"/>
        <v>Đúng</v>
      </c>
      <c r="U9" s="138" t="str">
        <f t="shared" si="4"/>
        <v>Đúng</v>
      </c>
    </row>
    <row r="10" spans="1:21" s="5" customFormat="1" ht="15" customHeight="1" x14ac:dyDescent="0.15">
      <c r="A10" s="245"/>
      <c r="B10" s="267" t="s">
        <v>25</v>
      </c>
      <c r="C10" s="607">
        <f>SUM(D10:G10)</f>
        <v>0</v>
      </c>
      <c r="D10" s="558"/>
      <c r="E10" s="558"/>
      <c r="F10" s="558"/>
      <c r="G10" s="550"/>
      <c r="H10" s="549"/>
      <c r="I10" s="549"/>
      <c r="J10" s="549"/>
      <c r="K10" s="549"/>
      <c r="L10" s="549"/>
      <c r="M10" s="549"/>
      <c r="N10" s="549"/>
      <c r="O10" s="549"/>
      <c r="P10" s="549"/>
      <c r="Q10" s="549"/>
      <c r="R10" s="549"/>
      <c r="S10" s="549"/>
      <c r="T10" s="138" t="str">
        <f t="shared" si="3"/>
        <v>Đúng</v>
      </c>
      <c r="U10" s="138" t="str">
        <f t="shared" si="4"/>
        <v>Đúng</v>
      </c>
    </row>
    <row r="11" spans="1:21" s="5" customFormat="1" ht="15" customHeight="1" x14ac:dyDescent="0.15">
      <c r="A11" s="253"/>
      <c r="B11" s="256" t="s">
        <v>26</v>
      </c>
      <c r="C11" s="607">
        <f>SUM(D11:G11)</f>
        <v>0</v>
      </c>
      <c r="D11" s="557"/>
      <c r="E11" s="557"/>
      <c r="F11" s="557"/>
      <c r="G11" s="557"/>
      <c r="H11" s="553"/>
      <c r="I11" s="553"/>
      <c r="J11" s="553"/>
      <c r="K11" s="551"/>
      <c r="L11" s="553"/>
      <c r="M11" s="551"/>
      <c r="N11" s="553"/>
      <c r="O11" s="553"/>
      <c r="P11" s="553"/>
      <c r="Q11" s="553"/>
      <c r="R11" s="551"/>
      <c r="S11" s="551"/>
      <c r="T11" s="138" t="str">
        <f t="shared" si="3"/>
        <v>Đúng</v>
      </c>
      <c r="U11" s="138" t="str">
        <f t="shared" si="4"/>
        <v>Đúng</v>
      </c>
    </row>
    <row r="12" spans="1:21" s="5" customFormat="1" ht="15" customHeight="1" x14ac:dyDescent="0.15">
      <c r="A12" s="309" t="s">
        <v>27</v>
      </c>
      <c r="B12" s="310" t="s">
        <v>28</v>
      </c>
      <c r="C12" s="544">
        <f t="shared" ref="C12:P12" si="5">SUM(C13:C18)</f>
        <v>0</v>
      </c>
      <c r="D12" s="544">
        <f t="shared" si="5"/>
        <v>0</v>
      </c>
      <c r="E12" s="544">
        <f t="shared" si="5"/>
        <v>0</v>
      </c>
      <c r="F12" s="544">
        <f t="shared" si="5"/>
        <v>0</v>
      </c>
      <c r="G12" s="544">
        <f t="shared" si="5"/>
        <v>0</v>
      </c>
      <c r="H12" s="544">
        <f t="shared" si="5"/>
        <v>0</v>
      </c>
      <c r="I12" s="544">
        <f t="shared" si="5"/>
        <v>0</v>
      </c>
      <c r="J12" s="544">
        <f t="shared" si="5"/>
        <v>0</v>
      </c>
      <c r="K12" s="544">
        <f t="shared" si="5"/>
        <v>0</v>
      </c>
      <c r="L12" s="544">
        <f t="shared" si="5"/>
        <v>0</v>
      </c>
      <c r="M12" s="544">
        <f t="shared" si="5"/>
        <v>0</v>
      </c>
      <c r="N12" s="544">
        <f t="shared" si="5"/>
        <v>0</v>
      </c>
      <c r="O12" s="544">
        <f t="shared" si="5"/>
        <v>0</v>
      </c>
      <c r="P12" s="544">
        <f t="shared" si="5"/>
        <v>0</v>
      </c>
      <c r="Q12" s="544">
        <f t="shared" ref="Q12" si="6">SUM(Q13:Q18)</f>
        <v>0</v>
      </c>
      <c r="R12" s="544">
        <f t="shared" ref="R12:S12" si="7">SUM(R13:R18)</f>
        <v>0</v>
      </c>
      <c r="S12" s="544">
        <f t="shared" si="7"/>
        <v>0</v>
      </c>
      <c r="T12" s="138" t="str">
        <f t="shared" si="3"/>
        <v>Đúng</v>
      </c>
      <c r="U12" s="138" t="str">
        <f t="shared" si="4"/>
        <v>Đúng</v>
      </c>
    </row>
    <row r="13" spans="1:21" s="5" customFormat="1" ht="15" customHeight="1" x14ac:dyDescent="0.15">
      <c r="A13" s="248"/>
      <c r="B13" s="308" t="s">
        <v>93</v>
      </c>
      <c r="C13" s="607">
        <f t="shared" ref="C13:C18" si="8">SUM(D13:G13)</f>
        <v>0</v>
      </c>
      <c r="D13" s="608"/>
      <c r="E13" s="550"/>
      <c r="F13" s="550"/>
      <c r="G13" s="550"/>
      <c r="H13" s="548"/>
      <c r="I13" s="608"/>
      <c r="J13" s="608"/>
      <c r="K13" s="608"/>
      <c r="L13" s="608"/>
      <c r="M13" s="608"/>
      <c r="N13" s="608"/>
      <c r="O13" s="608"/>
      <c r="P13" s="608"/>
      <c r="Q13" s="608"/>
      <c r="R13" s="608"/>
      <c r="S13" s="608"/>
      <c r="T13" s="138" t="str">
        <f t="shared" si="3"/>
        <v>Đúng</v>
      </c>
      <c r="U13" s="138" t="str">
        <f t="shared" si="4"/>
        <v>Đúng</v>
      </c>
    </row>
    <row r="14" spans="1:21" s="5" customFormat="1" ht="15" customHeight="1" x14ac:dyDescent="0.15">
      <c r="A14" s="204"/>
      <c r="B14" s="201" t="s">
        <v>171</v>
      </c>
      <c r="C14" s="607">
        <f t="shared" si="8"/>
        <v>0</v>
      </c>
      <c r="D14" s="549"/>
      <c r="E14" s="549"/>
      <c r="F14" s="550"/>
      <c r="G14" s="550"/>
      <c r="H14" s="549"/>
      <c r="I14" s="549"/>
      <c r="J14" s="549"/>
      <c r="K14" s="549"/>
      <c r="L14" s="549"/>
      <c r="M14" s="549"/>
      <c r="N14" s="549"/>
      <c r="O14" s="549"/>
      <c r="P14" s="549"/>
      <c r="Q14" s="549"/>
      <c r="R14" s="549"/>
      <c r="S14" s="549"/>
      <c r="T14" s="138" t="str">
        <f t="shared" si="3"/>
        <v>Đúng</v>
      </c>
      <c r="U14" s="138" t="str">
        <f t="shared" si="4"/>
        <v>Đúng</v>
      </c>
    </row>
    <row r="15" spans="1:21" s="5" customFormat="1" ht="15" customHeight="1" x14ac:dyDescent="0.15">
      <c r="A15" s="245"/>
      <c r="B15" s="267" t="s">
        <v>172</v>
      </c>
      <c r="C15" s="607">
        <f t="shared" si="8"/>
        <v>0</v>
      </c>
      <c r="D15" s="608"/>
      <c r="E15" s="549"/>
      <c r="F15" s="549"/>
      <c r="G15" s="550"/>
      <c r="H15" s="549"/>
      <c r="I15" s="549"/>
      <c r="J15" s="549"/>
      <c r="K15" s="549"/>
      <c r="L15" s="549"/>
      <c r="M15" s="549"/>
      <c r="N15" s="549"/>
      <c r="O15" s="549"/>
      <c r="P15" s="549"/>
      <c r="Q15" s="549"/>
      <c r="R15" s="549"/>
      <c r="S15" s="549"/>
      <c r="T15" s="138" t="str">
        <f t="shared" si="3"/>
        <v>Đúng</v>
      </c>
      <c r="U15" s="138" t="str">
        <f t="shared" si="4"/>
        <v>Đúng</v>
      </c>
    </row>
    <row r="16" spans="1:21" s="5" customFormat="1" ht="15" customHeight="1" x14ac:dyDescent="0.15">
      <c r="A16" s="204"/>
      <c r="B16" s="201" t="s">
        <v>113</v>
      </c>
      <c r="C16" s="607">
        <f t="shared" si="8"/>
        <v>0</v>
      </c>
      <c r="D16" s="549"/>
      <c r="E16" s="549"/>
      <c r="F16" s="549"/>
      <c r="G16" s="549"/>
      <c r="H16" s="549"/>
      <c r="I16" s="549"/>
      <c r="J16" s="549"/>
      <c r="K16" s="549"/>
      <c r="L16" s="549"/>
      <c r="M16" s="549"/>
      <c r="N16" s="549"/>
      <c r="O16" s="549"/>
      <c r="P16" s="549"/>
      <c r="Q16" s="549"/>
      <c r="R16" s="549"/>
      <c r="S16" s="549"/>
      <c r="T16" s="138" t="str">
        <f t="shared" si="3"/>
        <v>Đúng</v>
      </c>
      <c r="U16" s="138" t="str">
        <f t="shared" si="4"/>
        <v>Đúng</v>
      </c>
    </row>
    <row r="17" spans="1:21" s="5" customFormat="1" ht="15" customHeight="1" x14ac:dyDescent="0.15">
      <c r="A17" s="204"/>
      <c r="B17" s="201" t="s">
        <v>425</v>
      </c>
      <c r="C17" s="579">
        <f t="shared" si="8"/>
        <v>0</v>
      </c>
      <c r="D17" s="549"/>
      <c r="E17" s="549"/>
      <c r="F17" s="549"/>
      <c r="G17" s="549"/>
      <c r="H17" s="549"/>
      <c r="I17" s="549"/>
      <c r="J17" s="549"/>
      <c r="K17" s="549"/>
      <c r="L17" s="549"/>
      <c r="M17" s="549"/>
      <c r="N17" s="549"/>
      <c r="O17" s="549"/>
      <c r="P17" s="549"/>
      <c r="Q17" s="549"/>
      <c r="R17" s="549"/>
      <c r="S17" s="549"/>
      <c r="T17" s="138" t="str">
        <f t="shared" si="3"/>
        <v>Đúng</v>
      </c>
      <c r="U17" s="138" t="str">
        <f t="shared" si="4"/>
        <v>Đúng</v>
      </c>
    </row>
    <row r="18" spans="1:21" s="5" customFormat="1" ht="15" customHeight="1" x14ac:dyDescent="0.15">
      <c r="A18" s="253"/>
      <c r="B18" s="256" t="s">
        <v>112</v>
      </c>
      <c r="C18" s="585">
        <f t="shared" si="8"/>
        <v>0</v>
      </c>
      <c r="D18" s="557"/>
      <c r="E18" s="557"/>
      <c r="F18" s="557"/>
      <c r="G18" s="557"/>
      <c r="H18" s="557"/>
      <c r="I18" s="557"/>
      <c r="J18" s="557"/>
      <c r="K18" s="557"/>
      <c r="L18" s="557"/>
      <c r="M18" s="557"/>
      <c r="N18" s="557"/>
      <c r="O18" s="557"/>
      <c r="P18" s="557"/>
      <c r="Q18" s="557"/>
      <c r="R18" s="557"/>
      <c r="S18" s="557"/>
      <c r="T18" s="138" t="str">
        <f t="shared" si="3"/>
        <v>Đúng</v>
      </c>
      <c r="U18" s="138" t="str">
        <f t="shared" si="4"/>
        <v>Đúng</v>
      </c>
    </row>
    <row r="19" spans="1:21" s="5" customFormat="1" ht="15" customHeight="1" x14ac:dyDescent="0.15">
      <c r="A19" s="309" t="s">
        <v>34</v>
      </c>
      <c r="B19" s="310" t="s">
        <v>35</v>
      </c>
      <c r="C19" s="544">
        <f t="shared" ref="C19:P19" si="9">SUM(C20:C26)</f>
        <v>0</v>
      </c>
      <c r="D19" s="544">
        <f t="shared" si="9"/>
        <v>0</v>
      </c>
      <c r="E19" s="544">
        <f t="shared" si="9"/>
        <v>0</v>
      </c>
      <c r="F19" s="544">
        <f t="shared" si="9"/>
        <v>0</v>
      </c>
      <c r="G19" s="544">
        <f t="shared" si="9"/>
        <v>0</v>
      </c>
      <c r="H19" s="544">
        <f t="shared" si="9"/>
        <v>0</v>
      </c>
      <c r="I19" s="544">
        <f t="shared" si="9"/>
        <v>0</v>
      </c>
      <c r="J19" s="544">
        <f t="shared" si="9"/>
        <v>0</v>
      </c>
      <c r="K19" s="544">
        <f t="shared" si="9"/>
        <v>0</v>
      </c>
      <c r="L19" s="544">
        <f t="shared" si="9"/>
        <v>0</v>
      </c>
      <c r="M19" s="544">
        <f t="shared" si="9"/>
        <v>0</v>
      </c>
      <c r="N19" s="544">
        <f t="shared" si="9"/>
        <v>0</v>
      </c>
      <c r="O19" s="544">
        <f t="shared" si="9"/>
        <v>0</v>
      </c>
      <c r="P19" s="544">
        <f t="shared" si="9"/>
        <v>0</v>
      </c>
      <c r="Q19" s="544">
        <f t="shared" ref="Q19" si="10">SUM(Q20:Q26)</f>
        <v>0</v>
      </c>
      <c r="R19" s="544">
        <f t="shared" ref="R19:S19" si="11">SUM(R20:R26)</f>
        <v>0</v>
      </c>
      <c r="S19" s="544">
        <f t="shared" si="11"/>
        <v>0</v>
      </c>
      <c r="T19" s="138" t="str">
        <f t="shared" si="3"/>
        <v>Đúng</v>
      </c>
      <c r="U19" s="138" t="str">
        <f t="shared" si="4"/>
        <v>Đúng</v>
      </c>
    </row>
    <row r="20" spans="1:21" s="5" customFormat="1" ht="15" customHeight="1" x14ac:dyDescent="0.15">
      <c r="A20" s="248"/>
      <c r="B20" s="263" t="s">
        <v>36</v>
      </c>
      <c r="C20" s="607">
        <f t="shared" ref="C20:C26" si="12">SUM(D20:G20)</f>
        <v>0</v>
      </c>
      <c r="D20" s="561"/>
      <c r="E20" s="561"/>
      <c r="F20" s="561"/>
      <c r="G20" s="561"/>
      <c r="H20" s="563"/>
      <c r="I20" s="563"/>
      <c r="J20" s="563"/>
      <c r="K20" s="561"/>
      <c r="L20" s="563"/>
      <c r="M20" s="561"/>
      <c r="N20" s="563"/>
      <c r="O20" s="563"/>
      <c r="P20" s="563"/>
      <c r="Q20" s="563"/>
      <c r="R20" s="561"/>
      <c r="S20" s="561"/>
      <c r="T20" s="138" t="str">
        <f t="shared" si="3"/>
        <v>Đúng</v>
      </c>
      <c r="U20" s="138" t="str">
        <f t="shared" si="4"/>
        <v>Đúng</v>
      </c>
    </row>
    <row r="21" spans="1:21" s="5" customFormat="1" ht="15" customHeight="1" x14ac:dyDescent="0.15">
      <c r="A21" s="204"/>
      <c r="B21" s="201" t="s">
        <v>94</v>
      </c>
      <c r="C21" s="607">
        <f t="shared" si="12"/>
        <v>0</v>
      </c>
      <c r="D21" s="549"/>
      <c r="E21" s="549"/>
      <c r="F21" s="549"/>
      <c r="G21" s="549"/>
      <c r="H21" s="565"/>
      <c r="I21" s="565"/>
      <c r="J21" s="565"/>
      <c r="K21" s="549"/>
      <c r="L21" s="565"/>
      <c r="M21" s="549"/>
      <c r="N21" s="565"/>
      <c r="O21" s="565"/>
      <c r="P21" s="565"/>
      <c r="Q21" s="565"/>
      <c r="R21" s="549"/>
      <c r="S21" s="549"/>
      <c r="T21" s="138" t="str">
        <f t="shared" si="3"/>
        <v>Đúng</v>
      </c>
      <c r="U21" s="138" t="str">
        <f t="shared" si="4"/>
        <v>Đúng</v>
      </c>
    </row>
    <row r="22" spans="1:21" s="5" customFormat="1" ht="15" customHeight="1" x14ac:dyDescent="0.15">
      <c r="A22" s="204"/>
      <c r="B22" s="201" t="s">
        <v>37</v>
      </c>
      <c r="C22" s="607">
        <f t="shared" si="12"/>
        <v>0</v>
      </c>
      <c r="D22" s="549"/>
      <c r="E22" s="549"/>
      <c r="F22" s="549"/>
      <c r="G22" s="549"/>
      <c r="H22" s="565"/>
      <c r="I22" s="565"/>
      <c r="J22" s="565"/>
      <c r="K22" s="549"/>
      <c r="L22" s="565"/>
      <c r="M22" s="549"/>
      <c r="N22" s="565"/>
      <c r="O22" s="565"/>
      <c r="P22" s="565"/>
      <c r="Q22" s="565"/>
      <c r="R22" s="549"/>
      <c r="S22" s="549"/>
      <c r="T22" s="138" t="str">
        <f t="shared" si="3"/>
        <v>Đúng</v>
      </c>
      <c r="U22" s="138" t="str">
        <f t="shared" si="4"/>
        <v>Đúng</v>
      </c>
    </row>
    <row r="23" spans="1:21" s="5" customFormat="1" ht="15" customHeight="1" x14ac:dyDescent="0.15">
      <c r="A23" s="204"/>
      <c r="B23" s="201" t="s">
        <v>38</v>
      </c>
      <c r="C23" s="607">
        <f t="shared" si="12"/>
        <v>0</v>
      </c>
      <c r="D23" s="549"/>
      <c r="E23" s="549"/>
      <c r="F23" s="549"/>
      <c r="G23" s="549"/>
      <c r="H23" s="565"/>
      <c r="I23" s="565"/>
      <c r="J23" s="565"/>
      <c r="K23" s="549"/>
      <c r="L23" s="565"/>
      <c r="M23" s="549"/>
      <c r="N23" s="565"/>
      <c r="O23" s="565"/>
      <c r="P23" s="565"/>
      <c r="Q23" s="565"/>
      <c r="R23" s="549"/>
      <c r="S23" s="549"/>
      <c r="T23" s="138" t="str">
        <f t="shared" si="3"/>
        <v>Đúng</v>
      </c>
      <c r="U23" s="138" t="str">
        <f t="shared" si="4"/>
        <v>Đúng</v>
      </c>
    </row>
    <row r="24" spans="1:21" s="5" customFormat="1" ht="15" customHeight="1" x14ac:dyDescent="0.15">
      <c r="A24" s="204"/>
      <c r="B24" s="201" t="s">
        <v>424</v>
      </c>
      <c r="C24" s="607">
        <f t="shared" si="12"/>
        <v>0</v>
      </c>
      <c r="D24" s="549"/>
      <c r="E24" s="549"/>
      <c r="F24" s="549"/>
      <c r="G24" s="549"/>
      <c r="H24" s="565"/>
      <c r="I24" s="565"/>
      <c r="J24" s="565"/>
      <c r="K24" s="549"/>
      <c r="L24" s="565"/>
      <c r="M24" s="549"/>
      <c r="N24" s="565"/>
      <c r="O24" s="565"/>
      <c r="P24" s="565"/>
      <c r="Q24" s="565"/>
      <c r="R24" s="549"/>
      <c r="S24" s="549"/>
      <c r="T24" s="138" t="str">
        <f t="shared" si="3"/>
        <v>Đúng</v>
      </c>
      <c r="U24" s="138" t="str">
        <f t="shared" si="4"/>
        <v>Đúng</v>
      </c>
    </row>
    <row r="25" spans="1:21" s="5" customFormat="1" ht="15" customHeight="1" x14ac:dyDescent="0.15">
      <c r="A25" s="204"/>
      <c r="B25" s="201" t="s">
        <v>39</v>
      </c>
      <c r="C25" s="607">
        <f t="shared" si="12"/>
        <v>0</v>
      </c>
      <c r="D25" s="549"/>
      <c r="E25" s="549"/>
      <c r="F25" s="549"/>
      <c r="G25" s="549"/>
      <c r="H25" s="565"/>
      <c r="I25" s="565"/>
      <c r="J25" s="565"/>
      <c r="K25" s="549"/>
      <c r="L25" s="565"/>
      <c r="M25" s="549"/>
      <c r="N25" s="565"/>
      <c r="O25" s="565"/>
      <c r="P25" s="565"/>
      <c r="Q25" s="565"/>
      <c r="R25" s="549"/>
      <c r="S25" s="549"/>
      <c r="T25" s="138" t="str">
        <f t="shared" si="3"/>
        <v>Đúng</v>
      </c>
      <c r="U25" s="138" t="str">
        <f t="shared" si="4"/>
        <v>Đúng</v>
      </c>
    </row>
    <row r="26" spans="1:21" s="5" customFormat="1" ht="15" customHeight="1" x14ac:dyDescent="0.15">
      <c r="A26" s="264"/>
      <c r="B26" s="265" t="s">
        <v>96</v>
      </c>
      <c r="C26" s="607">
        <f t="shared" si="12"/>
        <v>0</v>
      </c>
      <c r="D26" s="551"/>
      <c r="E26" s="551"/>
      <c r="F26" s="551"/>
      <c r="G26" s="551"/>
      <c r="H26" s="553"/>
      <c r="I26" s="553"/>
      <c r="J26" s="553"/>
      <c r="K26" s="551"/>
      <c r="L26" s="553"/>
      <c r="M26" s="551"/>
      <c r="N26" s="553"/>
      <c r="O26" s="553"/>
      <c r="P26" s="553"/>
      <c r="Q26" s="553"/>
      <c r="R26" s="551"/>
      <c r="S26" s="551"/>
      <c r="T26" s="138" t="str">
        <f t="shared" si="3"/>
        <v>Đúng</v>
      </c>
      <c r="U26" s="138" t="str">
        <f t="shared" si="4"/>
        <v>Đúng</v>
      </c>
    </row>
    <row r="27" spans="1:21" s="5" customFormat="1" ht="15" customHeight="1" x14ac:dyDescent="0.15">
      <c r="A27" s="243" t="s">
        <v>41</v>
      </c>
      <c r="B27" s="266" t="s">
        <v>6</v>
      </c>
      <c r="C27" s="606"/>
      <c r="D27" s="609"/>
      <c r="E27" s="609"/>
      <c r="F27" s="609"/>
      <c r="G27" s="609"/>
      <c r="H27" s="609"/>
      <c r="I27" s="609"/>
      <c r="J27" s="609"/>
      <c r="K27" s="609"/>
      <c r="L27" s="609"/>
      <c r="M27" s="609"/>
      <c r="N27" s="609"/>
      <c r="O27" s="609"/>
      <c r="P27" s="609"/>
      <c r="Q27" s="609"/>
      <c r="R27" s="609"/>
      <c r="S27" s="609"/>
      <c r="T27" s="138"/>
      <c r="U27" s="138"/>
    </row>
    <row r="28" spans="1:21" s="5" customFormat="1" ht="15" customHeight="1" x14ac:dyDescent="0.15">
      <c r="A28" s="204"/>
      <c r="B28" s="311" t="s">
        <v>42</v>
      </c>
      <c r="C28" s="593">
        <f>SUM(D28:G28)</f>
        <v>0</v>
      </c>
      <c r="D28" s="549"/>
      <c r="E28" s="549"/>
      <c r="F28" s="549"/>
      <c r="G28" s="549"/>
      <c r="H28" s="549"/>
      <c r="I28" s="549"/>
      <c r="J28" s="549"/>
      <c r="K28" s="549"/>
      <c r="L28" s="549"/>
      <c r="M28" s="549"/>
      <c r="N28" s="549"/>
      <c r="O28" s="549"/>
      <c r="P28" s="549"/>
      <c r="Q28" s="547"/>
      <c r="R28" s="547"/>
      <c r="S28" s="547"/>
      <c r="T28" s="138" t="str">
        <f t="shared" si="3"/>
        <v>Đúng</v>
      </c>
      <c r="U28" s="411"/>
    </row>
    <row r="29" spans="1:21" s="5" customFormat="1" ht="15" customHeight="1" x14ac:dyDescent="0.15">
      <c r="A29" s="204"/>
      <c r="B29" s="201" t="s">
        <v>20</v>
      </c>
      <c r="C29" s="593">
        <f>SUM(D29:G29)</f>
        <v>0</v>
      </c>
      <c r="D29" s="549"/>
      <c r="E29" s="549"/>
      <c r="F29" s="549"/>
      <c r="G29" s="549"/>
      <c r="H29" s="549"/>
      <c r="I29" s="549"/>
      <c r="J29" s="549"/>
      <c r="K29" s="549"/>
      <c r="L29" s="549"/>
      <c r="M29" s="549"/>
      <c r="N29" s="549"/>
      <c r="O29" s="549"/>
      <c r="P29" s="549"/>
      <c r="Q29" s="550"/>
      <c r="R29" s="550"/>
      <c r="S29" s="550"/>
      <c r="T29" s="138" t="str">
        <f t="shared" si="3"/>
        <v>Đúng</v>
      </c>
      <c r="U29" s="411"/>
    </row>
    <row r="30" spans="1:21" s="5" customFormat="1" ht="15" customHeight="1" x14ac:dyDescent="0.15">
      <c r="A30" s="264"/>
      <c r="B30" s="205" t="s">
        <v>21</v>
      </c>
      <c r="C30" s="599">
        <f>SUM(D30:G30)</f>
        <v>0</v>
      </c>
      <c r="D30" s="577"/>
      <c r="E30" s="577"/>
      <c r="F30" s="577"/>
      <c r="G30" s="577"/>
      <c r="H30" s="577"/>
      <c r="I30" s="557"/>
      <c r="J30" s="557"/>
      <c r="K30" s="557"/>
      <c r="L30" s="557"/>
      <c r="M30" s="557"/>
      <c r="N30" s="557"/>
      <c r="O30" s="557"/>
      <c r="P30" s="557"/>
      <c r="Q30" s="610"/>
      <c r="R30" s="610"/>
      <c r="S30" s="610"/>
      <c r="T30" s="138" t="str">
        <f t="shared" si="3"/>
        <v>Đúng</v>
      </c>
      <c r="U30" s="411"/>
    </row>
    <row r="31" spans="1:21" x14ac:dyDescent="0.2">
      <c r="C31" s="111"/>
      <c r="D31" s="112"/>
      <c r="E31" s="112"/>
      <c r="F31" s="112"/>
      <c r="G31" s="112"/>
      <c r="H31" s="112"/>
      <c r="I31" s="112"/>
      <c r="J31" s="112"/>
      <c r="K31" s="112"/>
      <c r="L31" s="112"/>
      <c r="M31" s="112"/>
      <c r="N31" s="112"/>
      <c r="O31" s="112"/>
      <c r="P31" s="112"/>
      <c r="Q31" s="112"/>
      <c r="R31" s="112"/>
      <c r="S31" s="112"/>
    </row>
    <row r="32" spans="1:21" x14ac:dyDescent="0.2">
      <c r="C32" s="138" t="str">
        <f t="shared" ref="C32:P32" si="13">IF(C7=C19, "Đúng","Sai")</f>
        <v>Đúng</v>
      </c>
      <c r="D32" s="138" t="str">
        <f t="shared" si="13"/>
        <v>Đúng</v>
      </c>
      <c r="E32" s="138" t="str">
        <f t="shared" si="13"/>
        <v>Đúng</v>
      </c>
      <c r="F32" s="138" t="str">
        <f t="shared" si="13"/>
        <v>Đúng</v>
      </c>
      <c r="G32" s="138" t="str">
        <f t="shared" si="13"/>
        <v>Đúng</v>
      </c>
      <c r="H32" s="138" t="str">
        <f t="shared" si="13"/>
        <v>Đúng</v>
      </c>
      <c r="I32" s="138" t="str">
        <f t="shared" si="13"/>
        <v>Đúng</v>
      </c>
      <c r="J32" s="138" t="str">
        <f t="shared" si="13"/>
        <v>Đúng</v>
      </c>
      <c r="K32" s="138" t="str">
        <f t="shared" si="13"/>
        <v>Đúng</v>
      </c>
      <c r="L32" s="138" t="str">
        <f t="shared" si="13"/>
        <v>Đúng</v>
      </c>
      <c r="M32" s="138" t="str">
        <f t="shared" si="13"/>
        <v>Đúng</v>
      </c>
      <c r="N32" s="138" t="str">
        <f t="shared" si="13"/>
        <v>Đúng</v>
      </c>
      <c r="O32" s="138" t="str">
        <f t="shared" si="13"/>
        <v>Đúng</v>
      </c>
      <c r="P32" s="138" t="str">
        <f t="shared" si="13"/>
        <v>Đúng</v>
      </c>
      <c r="Q32" s="138" t="str">
        <f t="shared" ref="Q32:S32" si="14">IF(Q7=Q19, "Đúng","Sai")</f>
        <v>Đúng</v>
      </c>
      <c r="R32" s="138" t="str">
        <f t="shared" si="14"/>
        <v>Đúng</v>
      </c>
      <c r="S32" s="138" t="str">
        <f t="shared" si="14"/>
        <v>Đúng</v>
      </c>
    </row>
    <row r="33" spans="3:19" x14ac:dyDescent="0.2">
      <c r="C33" s="138" t="str">
        <f>IF(AND(C30&lt;=C29,C29&lt;=C28,C28&lt;=C7),"Đúng","Sai")</f>
        <v>Đúng</v>
      </c>
      <c r="D33" s="138" t="str">
        <f t="shared" ref="D33:P33" si="15">IF(AND(D30&lt;=D29,D29&lt;=D28,D28&lt;=D7),"Đúng","Sai")</f>
        <v>Đúng</v>
      </c>
      <c r="E33" s="138" t="str">
        <f t="shared" si="15"/>
        <v>Đúng</v>
      </c>
      <c r="F33" s="138" t="str">
        <f t="shared" si="15"/>
        <v>Đúng</v>
      </c>
      <c r="G33" s="138" t="str">
        <f t="shared" si="15"/>
        <v>Đúng</v>
      </c>
      <c r="H33" s="138" t="str">
        <f t="shared" si="15"/>
        <v>Đúng</v>
      </c>
      <c r="I33" s="138" t="str">
        <f t="shared" si="15"/>
        <v>Đúng</v>
      </c>
      <c r="J33" s="138" t="str">
        <f t="shared" si="15"/>
        <v>Đúng</v>
      </c>
      <c r="K33" s="138" t="str">
        <f t="shared" si="15"/>
        <v>Đúng</v>
      </c>
      <c r="L33" s="138" t="str">
        <f t="shared" si="15"/>
        <v>Đúng</v>
      </c>
      <c r="M33" s="138" t="str">
        <f t="shared" si="15"/>
        <v>Đúng</v>
      </c>
      <c r="N33" s="138" t="str">
        <f t="shared" si="15"/>
        <v>Đúng</v>
      </c>
      <c r="O33" s="138" t="str">
        <f t="shared" si="15"/>
        <v>Đúng</v>
      </c>
      <c r="P33" s="138" t="str">
        <f t="shared" si="15"/>
        <v>Đúng</v>
      </c>
      <c r="Q33" s="439"/>
      <c r="R33" s="439"/>
      <c r="S33" s="439"/>
    </row>
    <row r="34" spans="3:19" x14ac:dyDescent="0.2">
      <c r="C34" s="138" t="str">
        <f>IF(C28=Q19,"Đúng","Sai")</f>
        <v>Đúng</v>
      </c>
      <c r="E34" s="439"/>
      <c r="F34" s="439"/>
      <c r="G34" s="439"/>
      <c r="H34" s="439"/>
      <c r="I34" s="439"/>
      <c r="J34" s="439"/>
      <c r="K34" s="439"/>
      <c r="L34" s="439"/>
      <c r="M34" s="439"/>
      <c r="N34" s="439"/>
      <c r="O34" s="439"/>
      <c r="P34" s="439"/>
      <c r="Q34" s="439"/>
      <c r="R34" s="439"/>
      <c r="S34" s="439"/>
    </row>
    <row r="35" spans="3:19" x14ac:dyDescent="0.2">
      <c r="C35" s="138" t="str">
        <f>IF(C29=R19,"Đúng","Sai")</f>
        <v>Đúng</v>
      </c>
      <c r="E35" s="439"/>
      <c r="F35" s="439"/>
      <c r="G35" s="439"/>
      <c r="H35" s="439"/>
      <c r="I35" s="439"/>
      <c r="J35" s="439"/>
      <c r="K35" s="439"/>
      <c r="L35" s="439"/>
      <c r="M35" s="439"/>
      <c r="N35" s="439"/>
      <c r="O35" s="439"/>
      <c r="P35" s="439"/>
      <c r="Q35" s="439"/>
      <c r="R35" s="439"/>
      <c r="S35" s="439"/>
    </row>
    <row r="36" spans="3:19" x14ac:dyDescent="0.2">
      <c r="C36" s="138" t="str">
        <f>IF(C30=S19,"Đúng","Sai")</f>
        <v>Đúng</v>
      </c>
      <c r="E36" s="439"/>
      <c r="F36" s="439"/>
      <c r="G36" s="439"/>
      <c r="H36" s="439"/>
      <c r="I36" s="439"/>
      <c r="J36" s="439"/>
      <c r="K36" s="439"/>
      <c r="L36" s="439"/>
      <c r="M36" s="439"/>
      <c r="N36" s="439"/>
      <c r="O36" s="439"/>
      <c r="P36" s="439"/>
      <c r="Q36" s="439"/>
      <c r="R36" s="439"/>
      <c r="S36" s="439"/>
    </row>
    <row r="37" spans="3:19" x14ac:dyDescent="0.2">
      <c r="C37" s="111"/>
      <c r="D37" s="112"/>
      <c r="E37" s="112"/>
      <c r="F37" s="112"/>
      <c r="G37" s="112"/>
      <c r="H37" s="112"/>
      <c r="I37" s="112"/>
      <c r="J37" s="112"/>
      <c r="K37" s="112"/>
      <c r="L37" s="112"/>
      <c r="M37" s="112"/>
      <c r="N37" s="112"/>
      <c r="O37" s="112"/>
      <c r="P37" s="112"/>
      <c r="Q37" s="112"/>
      <c r="R37" s="112"/>
      <c r="S37" s="112"/>
    </row>
  </sheetData>
  <sheetProtection algorithmName="SHA-512" hashValue="FBnSsaybtlCszL24cWBvS7Wu/0zOKfez8BIVwQf0ZbQOKlBYkVu10wzoDulWy2EE1au9HAPCD0Xq0y5Z1ye82w==" saltValue="1ohP9hsHHB2ChB30Dtkb/Q==" spinCount="100000" sheet="1" formatCells="0" formatColumns="0" formatRows="0"/>
  <mergeCells count="24">
    <mergeCell ref="Q3:S3"/>
    <mergeCell ref="D4:D5"/>
    <mergeCell ref="E4:E5"/>
    <mergeCell ref="F4:F5"/>
    <mergeCell ref="G4:G5"/>
    <mergeCell ref="H4:H5"/>
    <mergeCell ref="I4:I5"/>
    <mergeCell ref="J4:J5"/>
    <mergeCell ref="R1:S1"/>
    <mergeCell ref="K4:K5"/>
    <mergeCell ref="L4:L5"/>
    <mergeCell ref="M4:M5"/>
    <mergeCell ref="R4:S4"/>
    <mergeCell ref="N4:N5"/>
    <mergeCell ref="O4:O5"/>
    <mergeCell ref="P4:P5"/>
    <mergeCell ref="Q4:Q5"/>
    <mergeCell ref="A1:P1"/>
    <mergeCell ref="Q2:S2"/>
    <mergeCell ref="A3:A5"/>
    <mergeCell ref="B3:B5"/>
    <mergeCell ref="C3:C5"/>
    <mergeCell ref="D3:G3"/>
    <mergeCell ref="H3:P3"/>
  </mergeCells>
  <conditionalFormatting sqref="T7:T30">
    <cfRule type="cellIs" dxfId="35" priority="3" operator="equal">
      <formula>"Đúng"</formula>
    </cfRule>
  </conditionalFormatting>
  <conditionalFormatting sqref="U1:U1048576 A32:U33 V32:XFD36 A34:C36 E34:U36">
    <cfRule type="cellIs" dxfId="34" priority="5" operator="equal">
      <formula>"Đúng"</formula>
    </cfRule>
  </conditionalFormatting>
  <printOptions horizontalCentered="1"/>
  <pageMargins left="0.36" right="0" top="0.23622047244094491" bottom="0" header="0" footer="0"/>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tabColor rgb="FFC00000"/>
    <pageSetUpPr fitToPage="1"/>
  </sheetPr>
  <dimension ref="A1:CL28"/>
  <sheetViews>
    <sheetView topLeftCell="A7" zoomScale="115" zoomScaleNormal="115" zoomScalePageLayoutView="115" workbookViewId="0">
      <selection activeCell="Q18" sqref="Q18"/>
    </sheetView>
  </sheetViews>
  <sheetFormatPr baseColWidth="10" defaultColWidth="5.5" defaultRowHeight="16" x14ac:dyDescent="0.2"/>
  <cols>
    <col min="1" max="1" width="5.6640625" style="24" customWidth="1"/>
    <col min="2" max="2" width="42" style="2" customWidth="1"/>
    <col min="3" max="3" width="7.33203125" style="21" customWidth="1"/>
    <col min="4" max="7" width="6" style="2" customWidth="1"/>
    <col min="8" max="8" width="8.6640625" style="2" customWidth="1"/>
    <col min="9" max="9" width="6" style="2" customWidth="1"/>
    <col min="10" max="10" width="10.83203125" style="2" customWidth="1"/>
    <col min="11" max="11" width="6.6640625" style="2" customWidth="1"/>
    <col min="12" max="12" width="6" style="2" customWidth="1"/>
    <col min="13" max="13" width="6.6640625" style="2" customWidth="1"/>
    <col min="14" max="17" width="6" style="2" customWidth="1"/>
    <col min="18" max="18" width="6.5" style="2" customWidth="1"/>
    <col min="19" max="19" width="7.5" style="2" customWidth="1"/>
    <col min="20" max="256" width="5.5" style="2"/>
    <col min="257" max="257" width="5.6640625" style="2" customWidth="1"/>
    <col min="258" max="258" width="44.5" style="2" customWidth="1"/>
    <col min="259" max="259" width="7.33203125" style="2" customWidth="1"/>
    <col min="260" max="273" width="6" style="2" customWidth="1"/>
    <col min="274" max="512" width="5.5" style="2"/>
    <col min="513" max="513" width="5.6640625" style="2" customWidth="1"/>
    <col min="514" max="514" width="44.5" style="2" customWidth="1"/>
    <col min="515" max="515" width="7.33203125" style="2" customWidth="1"/>
    <col min="516" max="529" width="6" style="2" customWidth="1"/>
    <col min="530" max="768" width="5.5" style="2"/>
    <col min="769" max="769" width="5.6640625" style="2" customWidth="1"/>
    <col min="770" max="770" width="44.5" style="2" customWidth="1"/>
    <col min="771" max="771" width="7.33203125" style="2" customWidth="1"/>
    <col min="772" max="785" width="6" style="2" customWidth="1"/>
    <col min="786" max="1024" width="5.5" style="2"/>
    <col min="1025" max="1025" width="5.6640625" style="2" customWidth="1"/>
    <col min="1026" max="1026" width="44.5" style="2" customWidth="1"/>
    <col min="1027" max="1027" width="7.33203125" style="2" customWidth="1"/>
    <col min="1028" max="1041" width="6" style="2" customWidth="1"/>
    <col min="1042" max="1280" width="5.5" style="2"/>
    <col min="1281" max="1281" width="5.6640625" style="2" customWidth="1"/>
    <col min="1282" max="1282" width="44.5" style="2" customWidth="1"/>
    <col min="1283" max="1283" width="7.33203125" style="2" customWidth="1"/>
    <col min="1284" max="1297" width="6" style="2" customWidth="1"/>
    <col min="1298" max="1536" width="5.5" style="2"/>
    <col min="1537" max="1537" width="5.6640625" style="2" customWidth="1"/>
    <col min="1538" max="1538" width="44.5" style="2" customWidth="1"/>
    <col min="1539" max="1539" width="7.33203125" style="2" customWidth="1"/>
    <col min="1540" max="1553" width="6" style="2" customWidth="1"/>
    <col min="1554" max="1792" width="5.5" style="2"/>
    <col min="1793" max="1793" width="5.6640625" style="2" customWidth="1"/>
    <col min="1794" max="1794" width="44.5" style="2" customWidth="1"/>
    <col min="1795" max="1795" width="7.33203125" style="2" customWidth="1"/>
    <col min="1796" max="1809" width="6" style="2" customWidth="1"/>
    <col min="1810" max="2048" width="5.5" style="2"/>
    <col min="2049" max="2049" width="5.6640625" style="2" customWidth="1"/>
    <col min="2050" max="2050" width="44.5" style="2" customWidth="1"/>
    <col min="2051" max="2051" width="7.33203125" style="2" customWidth="1"/>
    <col min="2052" max="2065" width="6" style="2" customWidth="1"/>
    <col min="2066" max="2304" width="5.5" style="2"/>
    <col min="2305" max="2305" width="5.6640625" style="2" customWidth="1"/>
    <col min="2306" max="2306" width="44.5" style="2" customWidth="1"/>
    <col min="2307" max="2307" width="7.33203125" style="2" customWidth="1"/>
    <col min="2308" max="2321" width="6" style="2" customWidth="1"/>
    <col min="2322" max="2560" width="5.5" style="2"/>
    <col min="2561" max="2561" width="5.6640625" style="2" customWidth="1"/>
    <col min="2562" max="2562" width="44.5" style="2" customWidth="1"/>
    <col min="2563" max="2563" width="7.33203125" style="2" customWidth="1"/>
    <col min="2564" max="2577" width="6" style="2" customWidth="1"/>
    <col min="2578" max="2816" width="5.5" style="2"/>
    <col min="2817" max="2817" width="5.6640625" style="2" customWidth="1"/>
    <col min="2818" max="2818" width="44.5" style="2" customWidth="1"/>
    <col min="2819" max="2819" width="7.33203125" style="2" customWidth="1"/>
    <col min="2820" max="2833" width="6" style="2" customWidth="1"/>
    <col min="2834" max="3072" width="5.5" style="2"/>
    <col min="3073" max="3073" width="5.6640625" style="2" customWidth="1"/>
    <col min="3074" max="3074" width="44.5" style="2" customWidth="1"/>
    <col min="3075" max="3075" width="7.33203125" style="2" customWidth="1"/>
    <col min="3076" max="3089" width="6" style="2" customWidth="1"/>
    <col min="3090" max="3328" width="5.5" style="2"/>
    <col min="3329" max="3329" width="5.6640625" style="2" customWidth="1"/>
    <col min="3330" max="3330" width="44.5" style="2" customWidth="1"/>
    <col min="3331" max="3331" width="7.33203125" style="2" customWidth="1"/>
    <col min="3332" max="3345" width="6" style="2" customWidth="1"/>
    <col min="3346" max="3584" width="5.5" style="2"/>
    <col min="3585" max="3585" width="5.6640625" style="2" customWidth="1"/>
    <col min="3586" max="3586" width="44.5" style="2" customWidth="1"/>
    <col min="3587" max="3587" width="7.33203125" style="2" customWidth="1"/>
    <col min="3588" max="3601" width="6" style="2" customWidth="1"/>
    <col min="3602" max="3840" width="5.5" style="2"/>
    <col min="3841" max="3841" width="5.6640625" style="2" customWidth="1"/>
    <col min="3842" max="3842" width="44.5" style="2" customWidth="1"/>
    <col min="3843" max="3843" width="7.33203125" style="2" customWidth="1"/>
    <col min="3844" max="3857" width="6" style="2" customWidth="1"/>
    <col min="3858" max="4096" width="5.5" style="2"/>
    <col min="4097" max="4097" width="5.6640625" style="2" customWidth="1"/>
    <col min="4098" max="4098" width="44.5" style="2" customWidth="1"/>
    <col min="4099" max="4099" width="7.33203125" style="2" customWidth="1"/>
    <col min="4100" max="4113" width="6" style="2" customWidth="1"/>
    <col min="4114" max="4352" width="5.5" style="2"/>
    <col min="4353" max="4353" width="5.6640625" style="2" customWidth="1"/>
    <col min="4354" max="4354" width="44.5" style="2" customWidth="1"/>
    <col min="4355" max="4355" width="7.33203125" style="2" customWidth="1"/>
    <col min="4356" max="4369" width="6" style="2" customWidth="1"/>
    <col min="4370" max="4608" width="5.5" style="2"/>
    <col min="4609" max="4609" width="5.6640625" style="2" customWidth="1"/>
    <col min="4610" max="4610" width="44.5" style="2" customWidth="1"/>
    <col min="4611" max="4611" width="7.33203125" style="2" customWidth="1"/>
    <col min="4612" max="4625" width="6" style="2" customWidth="1"/>
    <col min="4626" max="4864" width="5.5" style="2"/>
    <col min="4865" max="4865" width="5.6640625" style="2" customWidth="1"/>
    <col min="4866" max="4866" width="44.5" style="2" customWidth="1"/>
    <col min="4867" max="4867" width="7.33203125" style="2" customWidth="1"/>
    <col min="4868" max="4881" width="6" style="2" customWidth="1"/>
    <col min="4882" max="5120" width="5.5" style="2"/>
    <col min="5121" max="5121" width="5.6640625" style="2" customWidth="1"/>
    <col min="5122" max="5122" width="44.5" style="2" customWidth="1"/>
    <col min="5123" max="5123" width="7.33203125" style="2" customWidth="1"/>
    <col min="5124" max="5137" width="6" style="2" customWidth="1"/>
    <col min="5138" max="5376" width="5.5" style="2"/>
    <col min="5377" max="5377" width="5.6640625" style="2" customWidth="1"/>
    <col min="5378" max="5378" width="44.5" style="2" customWidth="1"/>
    <col min="5379" max="5379" width="7.33203125" style="2" customWidth="1"/>
    <col min="5380" max="5393" width="6" style="2" customWidth="1"/>
    <col min="5394" max="5632" width="5.5" style="2"/>
    <col min="5633" max="5633" width="5.6640625" style="2" customWidth="1"/>
    <col min="5634" max="5634" width="44.5" style="2" customWidth="1"/>
    <col min="5635" max="5635" width="7.33203125" style="2" customWidth="1"/>
    <col min="5636" max="5649" width="6" style="2" customWidth="1"/>
    <col min="5650" max="5888" width="5.5" style="2"/>
    <col min="5889" max="5889" width="5.6640625" style="2" customWidth="1"/>
    <col min="5890" max="5890" width="44.5" style="2" customWidth="1"/>
    <col min="5891" max="5891" width="7.33203125" style="2" customWidth="1"/>
    <col min="5892" max="5905" width="6" style="2" customWidth="1"/>
    <col min="5906" max="6144" width="5.5" style="2"/>
    <col min="6145" max="6145" width="5.6640625" style="2" customWidth="1"/>
    <col min="6146" max="6146" width="44.5" style="2" customWidth="1"/>
    <col min="6147" max="6147" width="7.33203125" style="2" customWidth="1"/>
    <col min="6148" max="6161" width="6" style="2" customWidth="1"/>
    <col min="6162" max="6400" width="5.5" style="2"/>
    <col min="6401" max="6401" width="5.6640625" style="2" customWidth="1"/>
    <col min="6402" max="6402" width="44.5" style="2" customWidth="1"/>
    <col min="6403" max="6403" width="7.33203125" style="2" customWidth="1"/>
    <col min="6404" max="6417" width="6" style="2" customWidth="1"/>
    <col min="6418" max="6656" width="5.5" style="2"/>
    <col min="6657" max="6657" width="5.6640625" style="2" customWidth="1"/>
    <col min="6658" max="6658" width="44.5" style="2" customWidth="1"/>
    <col min="6659" max="6659" width="7.33203125" style="2" customWidth="1"/>
    <col min="6660" max="6673" width="6" style="2" customWidth="1"/>
    <col min="6674" max="6912" width="5.5" style="2"/>
    <col min="6913" max="6913" width="5.6640625" style="2" customWidth="1"/>
    <col min="6914" max="6914" width="44.5" style="2" customWidth="1"/>
    <col min="6915" max="6915" width="7.33203125" style="2" customWidth="1"/>
    <col min="6916" max="6929" width="6" style="2" customWidth="1"/>
    <col min="6930" max="7168" width="5.5" style="2"/>
    <col min="7169" max="7169" width="5.6640625" style="2" customWidth="1"/>
    <col min="7170" max="7170" width="44.5" style="2" customWidth="1"/>
    <col min="7171" max="7171" width="7.33203125" style="2" customWidth="1"/>
    <col min="7172" max="7185" width="6" style="2" customWidth="1"/>
    <col min="7186" max="7424" width="5.5" style="2"/>
    <col min="7425" max="7425" width="5.6640625" style="2" customWidth="1"/>
    <col min="7426" max="7426" width="44.5" style="2" customWidth="1"/>
    <col min="7427" max="7427" width="7.33203125" style="2" customWidth="1"/>
    <col min="7428" max="7441" width="6" style="2" customWidth="1"/>
    <col min="7442" max="7680" width="5.5" style="2"/>
    <col min="7681" max="7681" width="5.6640625" style="2" customWidth="1"/>
    <col min="7682" max="7682" width="44.5" style="2" customWidth="1"/>
    <col min="7683" max="7683" width="7.33203125" style="2" customWidth="1"/>
    <col min="7684" max="7697" width="6" style="2" customWidth="1"/>
    <col min="7698" max="7936" width="5.5" style="2"/>
    <col min="7937" max="7937" width="5.6640625" style="2" customWidth="1"/>
    <col min="7938" max="7938" width="44.5" style="2" customWidth="1"/>
    <col min="7939" max="7939" width="7.33203125" style="2" customWidth="1"/>
    <col min="7940" max="7953" width="6" style="2" customWidth="1"/>
    <col min="7954" max="8192" width="5.5" style="2"/>
    <col min="8193" max="8193" width="5.6640625" style="2" customWidth="1"/>
    <col min="8194" max="8194" width="44.5" style="2" customWidth="1"/>
    <col min="8195" max="8195" width="7.33203125" style="2" customWidth="1"/>
    <col min="8196" max="8209" width="6" style="2" customWidth="1"/>
    <col min="8210" max="8448" width="5.5" style="2"/>
    <col min="8449" max="8449" width="5.6640625" style="2" customWidth="1"/>
    <col min="8450" max="8450" width="44.5" style="2" customWidth="1"/>
    <col min="8451" max="8451" width="7.33203125" style="2" customWidth="1"/>
    <col min="8452" max="8465" width="6" style="2" customWidth="1"/>
    <col min="8466" max="8704" width="5.5" style="2"/>
    <col min="8705" max="8705" width="5.6640625" style="2" customWidth="1"/>
    <col min="8706" max="8706" width="44.5" style="2" customWidth="1"/>
    <col min="8707" max="8707" width="7.33203125" style="2" customWidth="1"/>
    <col min="8708" max="8721" width="6" style="2" customWidth="1"/>
    <col min="8722" max="8960" width="5.5" style="2"/>
    <col min="8961" max="8961" width="5.6640625" style="2" customWidth="1"/>
    <col min="8962" max="8962" width="44.5" style="2" customWidth="1"/>
    <col min="8963" max="8963" width="7.33203125" style="2" customWidth="1"/>
    <col min="8964" max="8977" width="6" style="2" customWidth="1"/>
    <col min="8978" max="9216" width="5.5" style="2"/>
    <col min="9217" max="9217" width="5.6640625" style="2" customWidth="1"/>
    <col min="9218" max="9218" width="44.5" style="2" customWidth="1"/>
    <col min="9219" max="9219" width="7.33203125" style="2" customWidth="1"/>
    <col min="9220" max="9233" width="6" style="2" customWidth="1"/>
    <col min="9234" max="9472" width="5.5" style="2"/>
    <col min="9473" max="9473" width="5.6640625" style="2" customWidth="1"/>
    <col min="9474" max="9474" width="44.5" style="2" customWidth="1"/>
    <col min="9475" max="9475" width="7.33203125" style="2" customWidth="1"/>
    <col min="9476" max="9489" width="6" style="2" customWidth="1"/>
    <col min="9490" max="9728" width="5.5" style="2"/>
    <col min="9729" max="9729" width="5.6640625" style="2" customWidth="1"/>
    <col min="9730" max="9730" width="44.5" style="2" customWidth="1"/>
    <col min="9731" max="9731" width="7.33203125" style="2" customWidth="1"/>
    <col min="9732" max="9745" width="6" style="2" customWidth="1"/>
    <col min="9746" max="9984" width="5.5" style="2"/>
    <col min="9985" max="9985" width="5.6640625" style="2" customWidth="1"/>
    <col min="9986" max="9986" width="44.5" style="2" customWidth="1"/>
    <col min="9987" max="9987" width="7.33203125" style="2" customWidth="1"/>
    <col min="9988" max="10001" width="6" style="2" customWidth="1"/>
    <col min="10002" max="10240" width="5.5" style="2"/>
    <col min="10241" max="10241" width="5.6640625" style="2" customWidth="1"/>
    <col min="10242" max="10242" width="44.5" style="2" customWidth="1"/>
    <col min="10243" max="10243" width="7.33203125" style="2" customWidth="1"/>
    <col min="10244" max="10257" width="6" style="2" customWidth="1"/>
    <col min="10258" max="10496" width="5.5" style="2"/>
    <col min="10497" max="10497" width="5.6640625" style="2" customWidth="1"/>
    <col min="10498" max="10498" width="44.5" style="2" customWidth="1"/>
    <col min="10499" max="10499" width="7.33203125" style="2" customWidth="1"/>
    <col min="10500" max="10513" width="6" style="2" customWidth="1"/>
    <col min="10514" max="10752" width="5.5" style="2"/>
    <col min="10753" max="10753" width="5.6640625" style="2" customWidth="1"/>
    <col min="10754" max="10754" width="44.5" style="2" customWidth="1"/>
    <col min="10755" max="10755" width="7.33203125" style="2" customWidth="1"/>
    <col min="10756" max="10769" width="6" style="2" customWidth="1"/>
    <col min="10770" max="11008" width="5.5" style="2"/>
    <col min="11009" max="11009" width="5.6640625" style="2" customWidth="1"/>
    <col min="11010" max="11010" width="44.5" style="2" customWidth="1"/>
    <col min="11011" max="11011" width="7.33203125" style="2" customWidth="1"/>
    <col min="11012" max="11025" width="6" style="2" customWidth="1"/>
    <col min="11026" max="11264" width="5.5" style="2"/>
    <col min="11265" max="11265" width="5.6640625" style="2" customWidth="1"/>
    <col min="11266" max="11266" width="44.5" style="2" customWidth="1"/>
    <col min="11267" max="11267" width="7.33203125" style="2" customWidth="1"/>
    <col min="11268" max="11281" width="6" style="2" customWidth="1"/>
    <col min="11282" max="11520" width="5.5" style="2"/>
    <col min="11521" max="11521" width="5.6640625" style="2" customWidth="1"/>
    <col min="11522" max="11522" width="44.5" style="2" customWidth="1"/>
    <col min="11523" max="11523" width="7.33203125" style="2" customWidth="1"/>
    <col min="11524" max="11537" width="6" style="2" customWidth="1"/>
    <col min="11538" max="11776" width="5.5" style="2"/>
    <col min="11777" max="11777" width="5.6640625" style="2" customWidth="1"/>
    <col min="11778" max="11778" width="44.5" style="2" customWidth="1"/>
    <col min="11779" max="11779" width="7.33203125" style="2" customWidth="1"/>
    <col min="11780" max="11793" width="6" style="2" customWidth="1"/>
    <col min="11794" max="12032" width="5.5" style="2"/>
    <col min="12033" max="12033" width="5.6640625" style="2" customWidth="1"/>
    <col min="12034" max="12034" width="44.5" style="2" customWidth="1"/>
    <col min="12035" max="12035" width="7.33203125" style="2" customWidth="1"/>
    <col min="12036" max="12049" width="6" style="2" customWidth="1"/>
    <col min="12050" max="12288" width="5.5" style="2"/>
    <col min="12289" max="12289" width="5.6640625" style="2" customWidth="1"/>
    <col min="12290" max="12290" width="44.5" style="2" customWidth="1"/>
    <col min="12291" max="12291" width="7.33203125" style="2" customWidth="1"/>
    <col min="12292" max="12305" width="6" style="2" customWidth="1"/>
    <col min="12306" max="12544" width="5.5" style="2"/>
    <col min="12545" max="12545" width="5.6640625" style="2" customWidth="1"/>
    <col min="12546" max="12546" width="44.5" style="2" customWidth="1"/>
    <col min="12547" max="12547" width="7.33203125" style="2" customWidth="1"/>
    <col min="12548" max="12561" width="6" style="2" customWidth="1"/>
    <col min="12562" max="12800" width="5.5" style="2"/>
    <col min="12801" max="12801" width="5.6640625" style="2" customWidth="1"/>
    <col min="12802" max="12802" width="44.5" style="2" customWidth="1"/>
    <col min="12803" max="12803" width="7.33203125" style="2" customWidth="1"/>
    <col min="12804" max="12817" width="6" style="2" customWidth="1"/>
    <col min="12818" max="13056" width="5.5" style="2"/>
    <col min="13057" max="13057" width="5.6640625" style="2" customWidth="1"/>
    <col min="13058" max="13058" width="44.5" style="2" customWidth="1"/>
    <col min="13059" max="13059" width="7.33203125" style="2" customWidth="1"/>
    <col min="13060" max="13073" width="6" style="2" customWidth="1"/>
    <col min="13074" max="13312" width="5.5" style="2"/>
    <col min="13313" max="13313" width="5.6640625" style="2" customWidth="1"/>
    <col min="13314" max="13314" width="44.5" style="2" customWidth="1"/>
    <col min="13315" max="13315" width="7.33203125" style="2" customWidth="1"/>
    <col min="13316" max="13329" width="6" style="2" customWidth="1"/>
    <col min="13330" max="13568" width="5.5" style="2"/>
    <col min="13569" max="13569" width="5.6640625" style="2" customWidth="1"/>
    <col min="13570" max="13570" width="44.5" style="2" customWidth="1"/>
    <col min="13571" max="13571" width="7.33203125" style="2" customWidth="1"/>
    <col min="13572" max="13585" width="6" style="2" customWidth="1"/>
    <col min="13586" max="13824" width="5.5" style="2"/>
    <col min="13825" max="13825" width="5.6640625" style="2" customWidth="1"/>
    <col min="13826" max="13826" width="44.5" style="2" customWidth="1"/>
    <col min="13827" max="13827" width="7.33203125" style="2" customWidth="1"/>
    <col min="13828" max="13841" width="6" style="2" customWidth="1"/>
    <col min="13842" max="14080" width="5.5" style="2"/>
    <col min="14081" max="14081" width="5.6640625" style="2" customWidth="1"/>
    <col min="14082" max="14082" width="44.5" style="2" customWidth="1"/>
    <col min="14083" max="14083" width="7.33203125" style="2" customWidth="1"/>
    <col min="14084" max="14097" width="6" style="2" customWidth="1"/>
    <col min="14098" max="14336" width="5.5" style="2"/>
    <col min="14337" max="14337" width="5.6640625" style="2" customWidth="1"/>
    <col min="14338" max="14338" width="44.5" style="2" customWidth="1"/>
    <col min="14339" max="14339" width="7.33203125" style="2" customWidth="1"/>
    <col min="14340" max="14353" width="6" style="2" customWidth="1"/>
    <col min="14354" max="14592" width="5.5" style="2"/>
    <col min="14593" max="14593" width="5.6640625" style="2" customWidth="1"/>
    <col min="14594" max="14594" width="44.5" style="2" customWidth="1"/>
    <col min="14595" max="14595" width="7.33203125" style="2" customWidth="1"/>
    <col min="14596" max="14609" width="6" style="2" customWidth="1"/>
    <col min="14610" max="14848" width="5.5" style="2"/>
    <col min="14849" max="14849" width="5.6640625" style="2" customWidth="1"/>
    <col min="14850" max="14850" width="44.5" style="2" customWidth="1"/>
    <col min="14851" max="14851" width="7.33203125" style="2" customWidth="1"/>
    <col min="14852" max="14865" width="6" style="2" customWidth="1"/>
    <col min="14866" max="15104" width="5.5" style="2"/>
    <col min="15105" max="15105" width="5.6640625" style="2" customWidth="1"/>
    <col min="15106" max="15106" width="44.5" style="2" customWidth="1"/>
    <col min="15107" max="15107" width="7.33203125" style="2" customWidth="1"/>
    <col min="15108" max="15121" width="6" style="2" customWidth="1"/>
    <col min="15122" max="15360" width="5.5" style="2"/>
    <col min="15361" max="15361" width="5.6640625" style="2" customWidth="1"/>
    <col min="15362" max="15362" width="44.5" style="2" customWidth="1"/>
    <col min="15363" max="15363" width="7.33203125" style="2" customWidth="1"/>
    <col min="15364" max="15377" width="6" style="2" customWidth="1"/>
    <col min="15378" max="15616" width="5.5" style="2"/>
    <col min="15617" max="15617" width="5.6640625" style="2" customWidth="1"/>
    <col min="15618" max="15618" width="44.5" style="2" customWidth="1"/>
    <col min="15619" max="15619" width="7.33203125" style="2" customWidth="1"/>
    <col min="15620" max="15633" width="6" style="2" customWidth="1"/>
    <col min="15634" max="15872" width="5.5" style="2"/>
    <col min="15873" max="15873" width="5.6640625" style="2" customWidth="1"/>
    <col min="15874" max="15874" width="44.5" style="2" customWidth="1"/>
    <col min="15875" max="15875" width="7.33203125" style="2" customWidth="1"/>
    <col min="15876" max="15889" width="6" style="2" customWidth="1"/>
    <col min="15890" max="16128" width="5.5" style="2"/>
    <col min="16129" max="16129" width="5.6640625" style="2" customWidth="1"/>
    <col min="16130" max="16130" width="44.5" style="2" customWidth="1"/>
    <col min="16131" max="16131" width="7.33203125" style="2" customWidth="1"/>
    <col min="16132" max="16145" width="6" style="2" customWidth="1"/>
    <col min="16146" max="16384" width="5.5" style="2"/>
  </cols>
  <sheetData>
    <row r="1" spans="1:90" s="75" customFormat="1" ht="25" customHeight="1" x14ac:dyDescent="0.15">
      <c r="A1" s="772" t="s">
        <v>174</v>
      </c>
      <c r="B1" s="772"/>
      <c r="C1" s="772"/>
      <c r="D1" s="772"/>
      <c r="E1" s="772"/>
      <c r="F1" s="772"/>
      <c r="G1" s="772"/>
      <c r="H1" s="772"/>
      <c r="I1" s="772"/>
      <c r="J1" s="772"/>
      <c r="K1" s="772"/>
      <c r="L1" s="772"/>
      <c r="M1" s="772"/>
      <c r="N1" s="772"/>
      <c r="O1" s="237"/>
      <c r="P1" s="833" t="s">
        <v>187</v>
      </c>
      <c r="Q1" s="834"/>
    </row>
    <row r="2" spans="1:90" ht="20.25" customHeight="1" x14ac:dyDescent="0.2">
      <c r="A2" s="835"/>
      <c r="B2" s="835"/>
      <c r="C2" s="239"/>
      <c r="D2" s="239"/>
      <c r="E2" s="239"/>
      <c r="F2" s="239"/>
      <c r="G2" s="239"/>
      <c r="H2" s="239"/>
      <c r="I2" s="239"/>
      <c r="J2" s="239"/>
      <c r="K2" s="302"/>
      <c r="L2" s="302"/>
      <c r="M2" s="302"/>
      <c r="N2" s="302"/>
      <c r="O2" s="819"/>
      <c r="P2" s="819"/>
      <c r="Q2" s="819"/>
    </row>
    <row r="3" spans="1:90" s="77" customFormat="1" ht="27.75" customHeight="1" x14ac:dyDescent="0.15">
      <c r="A3" s="890" t="s">
        <v>294</v>
      </c>
      <c r="B3" s="890" t="s">
        <v>48</v>
      </c>
      <c r="C3" s="849" t="s">
        <v>55</v>
      </c>
      <c r="D3" s="922" t="s">
        <v>4</v>
      </c>
      <c r="E3" s="923"/>
      <c r="F3" s="923"/>
      <c r="G3" s="924"/>
      <c r="H3" s="922" t="s">
        <v>167</v>
      </c>
      <c r="I3" s="923"/>
      <c r="J3" s="923"/>
      <c r="K3" s="923"/>
      <c r="L3" s="923"/>
      <c r="M3" s="923"/>
      <c r="N3" s="923"/>
      <c r="O3" s="844" t="s">
        <v>6</v>
      </c>
      <c r="P3" s="844"/>
      <c r="Q3" s="844"/>
    </row>
    <row r="4" spans="1:90" s="77" customFormat="1" ht="22.5" customHeight="1" x14ac:dyDescent="0.15">
      <c r="A4" s="891"/>
      <c r="B4" s="891"/>
      <c r="C4" s="882"/>
      <c r="D4" s="925" t="s">
        <v>147</v>
      </c>
      <c r="E4" s="790" t="s">
        <v>150</v>
      </c>
      <c r="F4" s="790" t="s">
        <v>176</v>
      </c>
      <c r="G4" s="790" t="s">
        <v>169</v>
      </c>
      <c r="H4" s="790" t="s">
        <v>452</v>
      </c>
      <c r="I4" s="790" t="s">
        <v>126</v>
      </c>
      <c r="J4" s="790" t="s">
        <v>453</v>
      </c>
      <c r="K4" s="790" t="s">
        <v>455</v>
      </c>
      <c r="L4" s="790" t="s">
        <v>454</v>
      </c>
      <c r="M4" s="790" t="s">
        <v>50</v>
      </c>
      <c r="N4" s="790" t="s">
        <v>15</v>
      </c>
      <c r="O4" s="817" t="s">
        <v>180</v>
      </c>
      <c r="P4" s="920" t="s">
        <v>18</v>
      </c>
      <c r="Q4" s="921"/>
    </row>
    <row r="5" spans="1:90" s="78" customFormat="1" ht="126" customHeight="1" x14ac:dyDescent="0.15">
      <c r="A5" s="891"/>
      <c r="B5" s="891"/>
      <c r="C5" s="882"/>
      <c r="D5" s="926"/>
      <c r="E5" s="791"/>
      <c r="F5" s="791"/>
      <c r="G5" s="791"/>
      <c r="H5" s="791"/>
      <c r="I5" s="791"/>
      <c r="J5" s="791"/>
      <c r="K5" s="791"/>
      <c r="L5" s="791"/>
      <c r="M5" s="791"/>
      <c r="N5" s="791"/>
      <c r="O5" s="818"/>
      <c r="P5" s="257" t="s">
        <v>20</v>
      </c>
      <c r="Q5" s="257" t="s">
        <v>21</v>
      </c>
    </row>
    <row r="6" spans="1:90" s="16" customFormat="1" ht="15" customHeight="1" x14ac:dyDescent="0.15">
      <c r="A6" s="291">
        <v>1</v>
      </c>
      <c r="B6" s="291">
        <v>2</v>
      </c>
      <c r="C6" s="291">
        <v>3</v>
      </c>
      <c r="D6" s="291">
        <v>4</v>
      </c>
      <c r="E6" s="291">
        <v>5</v>
      </c>
      <c r="F6" s="291">
        <v>6</v>
      </c>
      <c r="G6" s="291">
        <v>7</v>
      </c>
      <c r="H6" s="291">
        <v>8</v>
      </c>
      <c r="I6" s="291">
        <v>9</v>
      </c>
      <c r="J6" s="291">
        <v>10</v>
      </c>
      <c r="K6" s="291">
        <v>11</v>
      </c>
      <c r="L6" s="291">
        <v>12</v>
      </c>
      <c r="M6" s="291">
        <v>13</v>
      </c>
      <c r="N6" s="291">
        <v>14</v>
      </c>
      <c r="O6" s="291">
        <v>15</v>
      </c>
      <c r="P6" s="291">
        <v>16</v>
      </c>
      <c r="Q6" s="291">
        <v>17</v>
      </c>
      <c r="R6" s="36"/>
      <c r="S6" s="36"/>
      <c r="T6" s="36"/>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row>
    <row r="7" spans="1:90" s="79" customFormat="1" ht="19.5" customHeight="1" x14ac:dyDescent="0.15">
      <c r="A7" s="243" t="s">
        <v>22</v>
      </c>
      <c r="B7" s="303" t="s">
        <v>48</v>
      </c>
      <c r="C7" s="544">
        <f>SUM(C8:C18)</f>
        <v>0</v>
      </c>
      <c r="D7" s="544">
        <f t="shared" ref="D7:Q7" si="0">SUM(D8:D18)</f>
        <v>0</v>
      </c>
      <c r="E7" s="544">
        <f t="shared" si="0"/>
        <v>0</v>
      </c>
      <c r="F7" s="544">
        <f t="shared" si="0"/>
        <v>0</v>
      </c>
      <c r="G7" s="544">
        <f t="shared" si="0"/>
        <v>0</v>
      </c>
      <c r="H7" s="544">
        <f t="shared" si="0"/>
        <v>0</v>
      </c>
      <c r="I7" s="544">
        <f t="shared" si="0"/>
        <v>0</v>
      </c>
      <c r="J7" s="544">
        <f t="shared" si="0"/>
        <v>0</v>
      </c>
      <c r="K7" s="544">
        <f t="shared" si="0"/>
        <v>0</v>
      </c>
      <c r="L7" s="544">
        <f t="shared" si="0"/>
        <v>0</v>
      </c>
      <c r="M7" s="544">
        <f t="shared" si="0"/>
        <v>0</v>
      </c>
      <c r="N7" s="544">
        <f t="shared" si="0"/>
        <v>0</v>
      </c>
      <c r="O7" s="544">
        <f t="shared" si="0"/>
        <v>0</v>
      </c>
      <c r="P7" s="544">
        <f t="shared" si="0"/>
        <v>0</v>
      </c>
      <c r="Q7" s="544">
        <f t="shared" si="0"/>
        <v>0</v>
      </c>
      <c r="R7" s="138" t="str">
        <f>IF(AND(H7&lt;=C7,I7&lt;=C7,J7&lt;=C7,K7&lt;=C7,L7&lt;=C7,M7&lt;=C7,N7&lt;=C7),"Đúng","Sai")</f>
        <v>Đúng</v>
      </c>
      <c r="S7" s="138" t="str">
        <f>IF(AND(Q7&lt;=P7,P7&lt;=O7,O7&lt;=C7),"Đúng","Sai")</f>
        <v>Đúng</v>
      </c>
    </row>
    <row r="8" spans="1:90" s="81" customFormat="1" ht="19.5" customHeight="1" x14ac:dyDescent="0.15">
      <c r="A8" s="304"/>
      <c r="B8" s="201" t="s">
        <v>177</v>
      </c>
      <c r="C8" s="607">
        <f>SUM(D8:G8)</f>
        <v>0</v>
      </c>
      <c r="D8" s="611"/>
      <c r="E8" s="547"/>
      <c r="F8" s="547"/>
      <c r="G8" s="547"/>
      <c r="H8" s="611"/>
      <c r="I8" s="611"/>
      <c r="J8" s="611"/>
      <c r="K8" s="611"/>
      <c r="L8" s="611"/>
      <c r="M8" s="611"/>
      <c r="N8" s="611"/>
      <c r="O8" s="612"/>
      <c r="P8" s="611"/>
      <c r="Q8" s="611"/>
      <c r="R8" s="138" t="str">
        <f t="shared" ref="R8:R22" si="1">IF(AND(H8&lt;=C8,I8&lt;=C8,J8&lt;=C8,K8&lt;=C8,L8&lt;=C8,M8&lt;=C8,N8&lt;=C8),"Đúng","Sai")</f>
        <v>Đúng</v>
      </c>
      <c r="S8" s="138" t="str">
        <f t="shared" ref="S8:S18" si="2">IF(AND(Q8&lt;=P8,P8&lt;=O8,O8&lt;=C8),"Đúng","Sai")</f>
        <v>Đúng</v>
      </c>
      <c r="T8" s="5"/>
    </row>
    <row r="9" spans="1:90" s="81" customFormat="1" ht="21" customHeight="1" x14ac:dyDescent="0.15">
      <c r="A9" s="304"/>
      <c r="B9" s="201" t="s">
        <v>46</v>
      </c>
      <c r="C9" s="607">
        <f t="shared" ref="C9:C18" si="3">SUM(D9:G9)</f>
        <v>0</v>
      </c>
      <c r="D9" s="611"/>
      <c r="E9" s="547"/>
      <c r="F9" s="547"/>
      <c r="G9" s="547"/>
      <c r="H9" s="611"/>
      <c r="I9" s="611"/>
      <c r="J9" s="611"/>
      <c r="K9" s="611"/>
      <c r="L9" s="611"/>
      <c r="M9" s="611"/>
      <c r="N9" s="611"/>
      <c r="O9" s="612"/>
      <c r="P9" s="612"/>
      <c r="Q9" s="611"/>
      <c r="R9" s="138" t="str">
        <f t="shared" si="1"/>
        <v>Đúng</v>
      </c>
      <c r="S9" s="138" t="str">
        <f t="shared" si="2"/>
        <v>Đúng</v>
      </c>
    </row>
    <row r="10" spans="1:90" s="5" customFormat="1" ht="21" customHeight="1" x14ac:dyDescent="0.15">
      <c r="A10" s="304"/>
      <c r="B10" s="201" t="s">
        <v>178</v>
      </c>
      <c r="C10" s="607">
        <f t="shared" si="3"/>
        <v>0</v>
      </c>
      <c r="D10" s="549"/>
      <c r="E10" s="550"/>
      <c r="F10" s="550"/>
      <c r="G10" s="550"/>
      <c r="H10" s="549"/>
      <c r="I10" s="549"/>
      <c r="J10" s="549"/>
      <c r="K10" s="549"/>
      <c r="L10" s="549"/>
      <c r="M10" s="549"/>
      <c r="N10" s="549"/>
      <c r="O10" s="612"/>
      <c r="P10" s="549"/>
      <c r="Q10" s="549"/>
      <c r="R10" s="138" t="str">
        <f t="shared" si="1"/>
        <v>Đúng</v>
      </c>
      <c r="S10" s="138" t="str">
        <f t="shared" si="2"/>
        <v>Đúng</v>
      </c>
    </row>
    <row r="11" spans="1:90" s="5" customFormat="1" ht="21" customHeight="1" x14ac:dyDescent="0.15">
      <c r="A11" s="304"/>
      <c r="B11" s="201" t="s">
        <v>107</v>
      </c>
      <c r="C11" s="607">
        <f t="shared" si="3"/>
        <v>0</v>
      </c>
      <c r="D11" s="549"/>
      <c r="E11" s="549"/>
      <c r="F11" s="550"/>
      <c r="G11" s="550"/>
      <c r="H11" s="549"/>
      <c r="I11" s="549"/>
      <c r="J11" s="549"/>
      <c r="K11" s="549"/>
      <c r="L11" s="549"/>
      <c r="M11" s="549"/>
      <c r="N11" s="549"/>
      <c r="O11" s="612"/>
      <c r="P11" s="549"/>
      <c r="Q11" s="549"/>
      <c r="R11" s="138" t="str">
        <f t="shared" si="1"/>
        <v>Đúng</v>
      </c>
      <c r="S11" s="138" t="str">
        <f t="shared" si="2"/>
        <v>Đúng</v>
      </c>
    </row>
    <row r="12" spans="1:90" s="5" customFormat="1" ht="19.5" customHeight="1" x14ac:dyDescent="0.15">
      <c r="A12" s="304"/>
      <c r="B12" s="201" t="s">
        <v>9</v>
      </c>
      <c r="C12" s="607">
        <f t="shared" si="3"/>
        <v>0</v>
      </c>
      <c r="D12" s="549"/>
      <c r="E12" s="549"/>
      <c r="F12" s="550"/>
      <c r="G12" s="550"/>
      <c r="H12" s="549"/>
      <c r="I12" s="549"/>
      <c r="J12" s="549"/>
      <c r="K12" s="549"/>
      <c r="L12" s="549"/>
      <c r="M12" s="549"/>
      <c r="N12" s="549"/>
      <c r="O12" s="612"/>
      <c r="P12" s="549"/>
      <c r="Q12" s="549"/>
      <c r="R12" s="138" t="str">
        <f t="shared" si="1"/>
        <v>Đúng</v>
      </c>
      <c r="S12" s="138" t="str">
        <f t="shared" si="2"/>
        <v>Đúng</v>
      </c>
    </row>
    <row r="13" spans="1:90" s="5" customFormat="1" ht="27.75" customHeight="1" x14ac:dyDescent="0.15">
      <c r="A13" s="304"/>
      <c r="B13" s="201" t="s">
        <v>179</v>
      </c>
      <c r="C13" s="607">
        <f t="shared" si="3"/>
        <v>0</v>
      </c>
      <c r="D13" s="549"/>
      <c r="E13" s="549"/>
      <c r="F13" s="550"/>
      <c r="G13" s="550"/>
      <c r="H13" s="549"/>
      <c r="I13" s="549"/>
      <c r="J13" s="549"/>
      <c r="K13" s="549"/>
      <c r="L13" s="549"/>
      <c r="M13" s="549"/>
      <c r="N13" s="549"/>
      <c r="O13" s="612"/>
      <c r="P13" s="549"/>
      <c r="Q13" s="549"/>
      <c r="R13" s="138" t="str">
        <f t="shared" si="1"/>
        <v>Đúng</v>
      </c>
      <c r="S13" s="138" t="str">
        <f t="shared" si="2"/>
        <v>Đúng</v>
      </c>
    </row>
    <row r="14" spans="1:90" s="5" customFormat="1" ht="19.5" customHeight="1" x14ac:dyDescent="0.15">
      <c r="A14" s="304"/>
      <c r="B14" s="201" t="s">
        <v>109</v>
      </c>
      <c r="C14" s="607">
        <f t="shared" si="3"/>
        <v>0</v>
      </c>
      <c r="D14" s="549"/>
      <c r="E14" s="549"/>
      <c r="F14" s="549"/>
      <c r="G14" s="550"/>
      <c r="H14" s="549"/>
      <c r="I14" s="549"/>
      <c r="J14" s="549"/>
      <c r="K14" s="549"/>
      <c r="L14" s="549"/>
      <c r="M14" s="549"/>
      <c r="N14" s="549"/>
      <c r="O14" s="612"/>
      <c r="P14" s="549"/>
      <c r="Q14" s="549"/>
      <c r="R14" s="138" t="str">
        <f t="shared" si="1"/>
        <v>Đúng</v>
      </c>
      <c r="S14" s="138" t="str">
        <f t="shared" si="2"/>
        <v>Đúng</v>
      </c>
    </row>
    <row r="15" spans="1:90" s="5" customFormat="1" ht="16.5" customHeight="1" x14ac:dyDescent="0.15">
      <c r="A15" s="304"/>
      <c r="B15" s="201" t="s">
        <v>296</v>
      </c>
      <c r="C15" s="607">
        <f t="shared" si="3"/>
        <v>0</v>
      </c>
      <c r="D15" s="549"/>
      <c r="E15" s="549"/>
      <c r="F15" s="549"/>
      <c r="G15" s="550"/>
      <c r="H15" s="549"/>
      <c r="I15" s="549"/>
      <c r="J15" s="549"/>
      <c r="K15" s="549"/>
      <c r="L15" s="549"/>
      <c r="M15" s="549"/>
      <c r="N15" s="549"/>
      <c r="O15" s="612"/>
      <c r="P15" s="549"/>
      <c r="Q15" s="549"/>
      <c r="R15" s="138" t="str">
        <f t="shared" si="1"/>
        <v>Đúng</v>
      </c>
      <c r="S15" s="138" t="str">
        <f t="shared" si="2"/>
        <v>Đúng</v>
      </c>
    </row>
    <row r="16" spans="1:90" s="5" customFormat="1" ht="18" customHeight="1" x14ac:dyDescent="0.15">
      <c r="A16" s="304"/>
      <c r="B16" s="201" t="s">
        <v>12</v>
      </c>
      <c r="C16" s="579">
        <f t="shared" si="3"/>
        <v>0</v>
      </c>
      <c r="D16" s="549"/>
      <c r="E16" s="549"/>
      <c r="F16" s="549"/>
      <c r="G16" s="549"/>
      <c r="H16" s="549"/>
      <c r="I16" s="549"/>
      <c r="J16" s="549"/>
      <c r="K16" s="549"/>
      <c r="L16" s="549"/>
      <c r="M16" s="549"/>
      <c r="N16" s="549"/>
      <c r="O16" s="612"/>
      <c r="P16" s="549"/>
      <c r="Q16" s="549"/>
      <c r="R16" s="138" t="str">
        <f t="shared" si="1"/>
        <v>Đúng</v>
      </c>
      <c r="S16" s="138" t="str">
        <f t="shared" si="2"/>
        <v>Đúng</v>
      </c>
    </row>
    <row r="17" spans="1:19" s="5" customFormat="1" ht="18" customHeight="1" x14ac:dyDescent="0.15">
      <c r="A17" s="304"/>
      <c r="B17" s="201" t="s">
        <v>310</v>
      </c>
      <c r="C17" s="579">
        <f t="shared" si="3"/>
        <v>0</v>
      </c>
      <c r="D17" s="549"/>
      <c r="E17" s="549"/>
      <c r="F17" s="549"/>
      <c r="G17" s="549"/>
      <c r="H17" s="549"/>
      <c r="I17" s="549"/>
      <c r="J17" s="549"/>
      <c r="K17" s="549"/>
      <c r="L17" s="549"/>
      <c r="M17" s="549"/>
      <c r="N17" s="549"/>
      <c r="O17" s="612"/>
      <c r="P17" s="549"/>
      <c r="Q17" s="549"/>
      <c r="R17" s="138" t="str">
        <f t="shared" si="1"/>
        <v>Đúng</v>
      </c>
      <c r="S17" s="138" t="str">
        <f t="shared" si="2"/>
        <v>Đúng</v>
      </c>
    </row>
    <row r="18" spans="1:19" s="5" customFormat="1" ht="18" customHeight="1" x14ac:dyDescent="0.15">
      <c r="A18" s="304"/>
      <c r="B18" s="256" t="s">
        <v>358</v>
      </c>
      <c r="C18" s="585">
        <f t="shared" si="3"/>
        <v>0</v>
      </c>
      <c r="D18" s="557"/>
      <c r="E18" s="557"/>
      <c r="F18" s="557"/>
      <c r="G18" s="557"/>
      <c r="H18" s="557"/>
      <c r="I18" s="557"/>
      <c r="J18" s="557"/>
      <c r="K18" s="557"/>
      <c r="L18" s="557"/>
      <c r="M18" s="557"/>
      <c r="N18" s="557"/>
      <c r="O18" s="612"/>
      <c r="P18" s="557"/>
      <c r="Q18" s="557"/>
      <c r="R18" s="138" t="str">
        <f t="shared" si="1"/>
        <v>Đúng</v>
      </c>
      <c r="S18" s="138" t="str">
        <f t="shared" si="2"/>
        <v>Đúng</v>
      </c>
    </row>
    <row r="19" spans="1:19" s="5" customFormat="1" ht="18" customHeight="1" x14ac:dyDescent="0.15">
      <c r="A19" s="243" t="s">
        <v>27</v>
      </c>
      <c r="B19" s="266" t="s">
        <v>6</v>
      </c>
      <c r="C19" s="606"/>
      <c r="D19" s="606"/>
      <c r="E19" s="606"/>
      <c r="F19" s="606"/>
      <c r="G19" s="606"/>
      <c r="H19" s="606"/>
      <c r="I19" s="606"/>
      <c r="J19" s="606"/>
      <c r="K19" s="606"/>
      <c r="L19" s="606"/>
      <c r="M19" s="606"/>
      <c r="N19" s="606"/>
      <c r="O19" s="606"/>
      <c r="P19" s="606"/>
      <c r="Q19" s="606"/>
      <c r="R19" s="138"/>
      <c r="S19" s="79"/>
    </row>
    <row r="20" spans="1:19" s="5" customFormat="1" ht="21" customHeight="1" x14ac:dyDescent="0.15">
      <c r="A20" s="204"/>
      <c r="B20" s="201" t="s">
        <v>180</v>
      </c>
      <c r="C20" s="593">
        <f>SUM(D20:G20)</f>
        <v>0</v>
      </c>
      <c r="D20" s="549"/>
      <c r="E20" s="549"/>
      <c r="F20" s="549"/>
      <c r="G20" s="549"/>
      <c r="H20" s="549"/>
      <c r="I20" s="549"/>
      <c r="J20" s="549"/>
      <c r="K20" s="549"/>
      <c r="L20" s="549"/>
      <c r="M20" s="549"/>
      <c r="N20" s="549"/>
      <c r="O20" s="547"/>
      <c r="P20" s="547"/>
      <c r="Q20" s="547"/>
      <c r="R20" s="138" t="str">
        <f t="shared" si="1"/>
        <v>Đúng</v>
      </c>
      <c r="S20" s="79"/>
    </row>
    <row r="21" spans="1:19" s="5" customFormat="1" ht="17.25" customHeight="1" x14ac:dyDescent="0.15">
      <c r="A21" s="204"/>
      <c r="B21" s="201" t="s">
        <v>20</v>
      </c>
      <c r="C21" s="593">
        <f>SUM(D21:G21)</f>
        <v>0</v>
      </c>
      <c r="D21" s="549"/>
      <c r="E21" s="549"/>
      <c r="F21" s="549"/>
      <c r="G21" s="549"/>
      <c r="H21" s="549"/>
      <c r="I21" s="549"/>
      <c r="J21" s="549"/>
      <c r="K21" s="549"/>
      <c r="L21" s="549"/>
      <c r="M21" s="549"/>
      <c r="N21" s="549"/>
      <c r="O21" s="550"/>
      <c r="P21" s="550"/>
      <c r="Q21" s="550"/>
      <c r="R21" s="138" t="str">
        <f t="shared" si="1"/>
        <v>Đúng</v>
      </c>
      <c r="S21" s="79"/>
    </row>
    <row r="22" spans="1:19" s="5" customFormat="1" ht="17.25" customHeight="1" x14ac:dyDescent="0.15">
      <c r="A22" s="253"/>
      <c r="B22" s="256" t="s">
        <v>21</v>
      </c>
      <c r="C22" s="599">
        <f>SUM(D22:G22)</f>
        <v>0</v>
      </c>
      <c r="D22" s="557"/>
      <c r="E22" s="557"/>
      <c r="F22" s="557"/>
      <c r="G22" s="557"/>
      <c r="H22" s="557"/>
      <c r="I22" s="557"/>
      <c r="J22" s="557"/>
      <c r="K22" s="557"/>
      <c r="L22" s="557"/>
      <c r="M22" s="557"/>
      <c r="N22" s="557"/>
      <c r="O22" s="610"/>
      <c r="P22" s="610"/>
      <c r="Q22" s="610"/>
      <c r="R22" s="138" t="str">
        <f t="shared" si="1"/>
        <v>Đúng</v>
      </c>
      <c r="S22" s="79"/>
    </row>
    <row r="23" spans="1:19" s="5" customFormat="1" ht="12" customHeight="1" x14ac:dyDescent="0.15">
      <c r="A23" s="79"/>
      <c r="B23" s="81"/>
      <c r="C23" s="613"/>
      <c r="D23" s="614"/>
      <c r="E23" s="614"/>
      <c r="F23" s="614"/>
      <c r="G23" s="614"/>
      <c r="H23" s="614"/>
      <c r="I23" s="614"/>
      <c r="J23" s="614"/>
      <c r="K23" s="614"/>
      <c r="L23" s="614"/>
      <c r="M23" s="614"/>
      <c r="N23" s="614"/>
      <c r="O23" s="412"/>
      <c r="P23" s="412"/>
      <c r="Q23" s="412"/>
      <c r="R23" s="138"/>
      <c r="S23" s="79"/>
    </row>
    <row r="24" spans="1:19" ht="14.25" customHeight="1" x14ac:dyDescent="0.2">
      <c r="C24" s="138" t="str">
        <f>IF(AND(C22&lt;=C21,C21&lt;=C20,C20&lt;=C7),"Đúng","Sai")</f>
        <v>Đúng</v>
      </c>
      <c r="D24" s="138" t="str">
        <f t="shared" ref="D24:N24" si="4">IF(AND(D22&lt;=D21,D21&lt;=D20,D20&lt;=D7),"Đúng","Sai")</f>
        <v>Đúng</v>
      </c>
      <c r="E24" s="138" t="str">
        <f t="shared" si="4"/>
        <v>Đúng</v>
      </c>
      <c r="F24" s="138" t="str">
        <f t="shared" si="4"/>
        <v>Đúng</v>
      </c>
      <c r="G24" s="138" t="str">
        <f t="shared" si="4"/>
        <v>Đúng</v>
      </c>
      <c r="H24" s="138" t="str">
        <f t="shared" si="4"/>
        <v>Đúng</v>
      </c>
      <c r="I24" s="138" t="str">
        <f t="shared" si="4"/>
        <v>Đúng</v>
      </c>
      <c r="J24" s="138" t="str">
        <f t="shared" si="4"/>
        <v>Đúng</v>
      </c>
      <c r="K24" s="138" t="str">
        <f t="shared" si="4"/>
        <v>Đúng</v>
      </c>
      <c r="L24" s="138" t="str">
        <f t="shared" si="4"/>
        <v>Đúng</v>
      </c>
      <c r="M24" s="138" t="str">
        <f t="shared" si="4"/>
        <v>Đúng</v>
      </c>
      <c r="N24" s="138" t="str">
        <f t="shared" si="4"/>
        <v>Đúng</v>
      </c>
      <c r="O24" s="75"/>
      <c r="P24" s="75"/>
      <c r="Q24" s="75"/>
      <c r="R24" s="75"/>
      <c r="S24" s="75"/>
    </row>
    <row r="25" spans="1:19" s="8" customFormat="1" ht="12.75" customHeight="1" x14ac:dyDescent="0.15">
      <c r="A25" s="9"/>
      <c r="C25" s="138" t="str">
        <f>IF(C20=O7,"Đúng","Sai")</f>
        <v>Đúng</v>
      </c>
      <c r="D25" s="412"/>
      <c r="E25" s="412"/>
      <c r="F25" s="412"/>
      <c r="G25" s="412"/>
      <c r="H25" s="412"/>
      <c r="I25" s="412"/>
      <c r="J25" s="412"/>
      <c r="K25" s="412"/>
      <c r="L25" s="412"/>
      <c r="M25" s="412"/>
      <c r="N25" s="412"/>
      <c r="O25" s="412"/>
      <c r="P25" s="412"/>
      <c r="Q25" s="412"/>
      <c r="R25" s="412"/>
      <c r="S25" s="412"/>
    </row>
    <row r="26" spans="1:19" s="8" customFormat="1" ht="12.75" customHeight="1" x14ac:dyDescent="0.15">
      <c r="A26" s="9"/>
      <c r="C26" s="138" t="str">
        <f>IF(C21=P7,"Đúng","Sai")</f>
        <v>Đúng</v>
      </c>
      <c r="D26" s="412"/>
      <c r="E26" s="412"/>
      <c r="F26" s="412"/>
      <c r="G26" s="412"/>
      <c r="H26" s="412"/>
      <c r="I26" s="412"/>
      <c r="J26" s="412"/>
      <c r="K26" s="412"/>
      <c r="L26" s="412"/>
      <c r="M26" s="412"/>
      <c r="N26" s="412"/>
      <c r="O26" s="412"/>
      <c r="P26" s="412"/>
      <c r="Q26" s="412"/>
      <c r="R26" s="412"/>
      <c r="S26" s="412"/>
    </row>
    <row r="27" spans="1:19" s="8" customFormat="1" ht="11" x14ac:dyDescent="0.15">
      <c r="A27" s="9"/>
      <c r="C27" s="138" t="str">
        <f>IF(C22=Q7,"Đúng","Sai")</f>
        <v>Đúng</v>
      </c>
      <c r="D27" s="412"/>
      <c r="E27" s="412"/>
      <c r="F27" s="412"/>
      <c r="G27" s="412"/>
      <c r="H27" s="412"/>
      <c r="I27" s="412"/>
      <c r="J27" s="412"/>
      <c r="K27" s="412"/>
      <c r="L27" s="412"/>
      <c r="M27" s="412"/>
      <c r="N27" s="412"/>
      <c r="O27" s="412"/>
      <c r="P27" s="412"/>
      <c r="Q27" s="412"/>
      <c r="R27" s="412"/>
      <c r="S27" s="412"/>
    </row>
    <row r="28" spans="1:19" x14ac:dyDescent="0.2">
      <c r="C28" s="35"/>
      <c r="D28" s="75"/>
      <c r="E28" s="75"/>
      <c r="F28" s="75"/>
      <c r="G28" s="75"/>
      <c r="H28" s="75"/>
      <c r="I28" s="75"/>
      <c r="J28" s="75"/>
      <c r="K28" s="75"/>
      <c r="L28" s="75"/>
      <c r="M28" s="75"/>
      <c r="N28" s="75"/>
      <c r="O28" s="75"/>
      <c r="P28" s="75"/>
      <c r="Q28" s="75"/>
      <c r="R28" s="75"/>
      <c r="S28" s="75"/>
    </row>
  </sheetData>
  <sheetProtection algorithmName="SHA-512" hashValue="wFw6IE7dTpEZlFN0G2x+7DmccAI/8Ky3PXLXCqKGbYkVYLtSBCrZ4sP8w1DFsOlgNXXLRUU8HrAgooANrpjJLA==" saltValue="dh5kfAZgiCFA8j4D+CkXSQ==" spinCount="100000" sheet="1" formatCells="0" formatColumns="0" formatRows="0"/>
  <mergeCells count="23">
    <mergeCell ref="I4:I5"/>
    <mergeCell ref="A1:N1"/>
    <mergeCell ref="P1:Q1"/>
    <mergeCell ref="A2:B2"/>
    <mergeCell ref="O2:Q2"/>
    <mergeCell ref="A3:A5"/>
    <mergeCell ref="B3:B5"/>
    <mergeCell ref="C3:C5"/>
    <mergeCell ref="D3:G3"/>
    <mergeCell ref="H3:N3"/>
    <mergeCell ref="O3:Q3"/>
    <mergeCell ref="D4:D5"/>
    <mergeCell ref="E4:E5"/>
    <mergeCell ref="F4:F5"/>
    <mergeCell ref="G4:G5"/>
    <mergeCell ref="H4:H5"/>
    <mergeCell ref="P4:Q4"/>
    <mergeCell ref="J4:J5"/>
    <mergeCell ref="K4:K5"/>
    <mergeCell ref="M4:M5"/>
    <mergeCell ref="N4:N5"/>
    <mergeCell ref="L4:L5"/>
    <mergeCell ref="O4:O5"/>
  </mergeCells>
  <conditionalFormatting sqref="A24:XFD27">
    <cfRule type="cellIs" dxfId="33" priority="5" operator="equal">
      <formula>"Đúng"</formula>
    </cfRule>
  </conditionalFormatting>
  <conditionalFormatting sqref="O23:Q23">
    <cfRule type="cellIs" dxfId="32" priority="1" operator="equal">
      <formula>"Đúng"</formula>
    </cfRule>
  </conditionalFormatting>
  <conditionalFormatting sqref="R7:R23">
    <cfRule type="cellIs" dxfId="31" priority="3" operator="equal">
      <formula>"Đúng"</formula>
    </cfRule>
  </conditionalFormatting>
  <conditionalFormatting sqref="S1:S1048576">
    <cfRule type="cellIs" dxfId="30" priority="4" operator="equal">
      <formula>"Đúng"</formula>
    </cfRule>
  </conditionalFormatting>
  <pageMargins left="0.51181102362204722" right="0.23622047244094491" top="0" bottom="0" header="0" footer="0"/>
  <pageSetup paperSize="9" scale="96"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enableFormatConditionsCalculation="0">
    <tabColor rgb="FFFFFF00"/>
    <pageSetUpPr fitToPage="1"/>
  </sheetPr>
  <dimension ref="A1:Q15"/>
  <sheetViews>
    <sheetView showGridLines="0" topLeftCell="A4" zoomScale="130" zoomScaleNormal="130" zoomScalePageLayoutView="130" workbookViewId="0">
      <selection activeCell="M10" sqref="M10"/>
    </sheetView>
  </sheetViews>
  <sheetFormatPr baseColWidth="10" defaultColWidth="8.83203125" defaultRowHeight="13" x14ac:dyDescent="0.15"/>
  <cols>
    <col min="1" max="1" width="5.1640625" customWidth="1"/>
    <col min="2" max="2" width="33.5" customWidth="1"/>
    <col min="8" max="8" width="7.5" customWidth="1"/>
    <col min="9" max="9" width="7.83203125" customWidth="1"/>
    <col min="10" max="10" width="6.5" customWidth="1"/>
    <col min="12" max="12" width="8.1640625" customWidth="1"/>
    <col min="13" max="15" width="7" customWidth="1"/>
    <col min="16" max="16" width="9.1640625" customWidth="1"/>
    <col min="260" max="260" width="5.1640625" customWidth="1"/>
    <col min="261" max="261" width="33.5" customWidth="1"/>
    <col min="516" max="516" width="5.1640625" customWidth="1"/>
    <col min="517" max="517" width="33.5" customWidth="1"/>
    <col min="772" max="772" width="5.1640625" customWidth="1"/>
    <col min="773" max="773" width="33.5" customWidth="1"/>
    <col min="1028" max="1028" width="5.1640625" customWidth="1"/>
    <col min="1029" max="1029" width="33.5" customWidth="1"/>
    <col min="1284" max="1284" width="5.1640625" customWidth="1"/>
    <col min="1285" max="1285" width="33.5" customWidth="1"/>
    <col min="1540" max="1540" width="5.1640625" customWidth="1"/>
    <col min="1541" max="1541" width="33.5" customWidth="1"/>
    <col min="1796" max="1796" width="5.1640625" customWidth="1"/>
    <col min="1797" max="1797" width="33.5" customWidth="1"/>
    <col min="2052" max="2052" width="5.1640625" customWidth="1"/>
    <col min="2053" max="2053" width="33.5" customWidth="1"/>
    <col min="2308" max="2308" width="5.1640625" customWidth="1"/>
    <col min="2309" max="2309" width="33.5" customWidth="1"/>
    <col min="2564" max="2564" width="5.1640625" customWidth="1"/>
    <col min="2565" max="2565" width="33.5" customWidth="1"/>
    <col min="2820" max="2820" width="5.1640625" customWidth="1"/>
    <col min="2821" max="2821" width="33.5" customWidth="1"/>
    <col min="3076" max="3076" width="5.1640625" customWidth="1"/>
    <col min="3077" max="3077" width="33.5" customWidth="1"/>
    <col min="3332" max="3332" width="5.1640625" customWidth="1"/>
    <col min="3333" max="3333" width="33.5" customWidth="1"/>
    <col min="3588" max="3588" width="5.1640625" customWidth="1"/>
    <col min="3589" max="3589" width="33.5" customWidth="1"/>
    <col min="3844" max="3844" width="5.1640625" customWidth="1"/>
    <col min="3845" max="3845" width="33.5" customWidth="1"/>
    <col min="4100" max="4100" width="5.1640625" customWidth="1"/>
    <col min="4101" max="4101" width="33.5" customWidth="1"/>
    <col min="4356" max="4356" width="5.1640625" customWidth="1"/>
    <col min="4357" max="4357" width="33.5" customWidth="1"/>
    <col min="4612" max="4612" width="5.1640625" customWidth="1"/>
    <col min="4613" max="4613" width="33.5" customWidth="1"/>
    <col min="4868" max="4868" width="5.1640625" customWidth="1"/>
    <col min="4869" max="4869" width="33.5" customWidth="1"/>
    <col min="5124" max="5124" width="5.1640625" customWidth="1"/>
    <col min="5125" max="5125" width="33.5" customWidth="1"/>
    <col min="5380" max="5380" width="5.1640625" customWidth="1"/>
    <col min="5381" max="5381" width="33.5" customWidth="1"/>
    <col min="5636" max="5636" width="5.1640625" customWidth="1"/>
    <col min="5637" max="5637" width="33.5" customWidth="1"/>
    <col min="5892" max="5892" width="5.1640625" customWidth="1"/>
    <col min="5893" max="5893" width="33.5" customWidth="1"/>
    <col min="6148" max="6148" width="5.1640625" customWidth="1"/>
    <col min="6149" max="6149" width="33.5" customWidth="1"/>
    <col min="6404" max="6404" width="5.1640625" customWidth="1"/>
    <col min="6405" max="6405" width="33.5" customWidth="1"/>
    <col min="6660" max="6660" width="5.1640625" customWidth="1"/>
    <col min="6661" max="6661" width="33.5" customWidth="1"/>
    <col min="6916" max="6916" width="5.1640625" customWidth="1"/>
    <col min="6917" max="6917" width="33.5" customWidth="1"/>
    <col min="7172" max="7172" width="5.1640625" customWidth="1"/>
    <col min="7173" max="7173" width="33.5" customWidth="1"/>
    <col min="7428" max="7428" width="5.1640625" customWidth="1"/>
    <col min="7429" max="7429" width="33.5" customWidth="1"/>
    <col min="7684" max="7684" width="5.1640625" customWidth="1"/>
    <col min="7685" max="7685" width="33.5" customWidth="1"/>
    <col min="7940" max="7940" width="5.1640625" customWidth="1"/>
    <col min="7941" max="7941" width="33.5" customWidth="1"/>
    <col min="8196" max="8196" width="5.1640625" customWidth="1"/>
    <col min="8197" max="8197" width="33.5" customWidth="1"/>
    <col min="8452" max="8452" width="5.1640625" customWidth="1"/>
    <col min="8453" max="8453" width="33.5" customWidth="1"/>
    <col min="8708" max="8708" width="5.1640625" customWidth="1"/>
    <col min="8709" max="8709" width="33.5" customWidth="1"/>
    <col min="8964" max="8964" width="5.1640625" customWidth="1"/>
    <col min="8965" max="8965" width="33.5" customWidth="1"/>
    <col min="9220" max="9220" width="5.1640625" customWidth="1"/>
    <col min="9221" max="9221" width="33.5" customWidth="1"/>
    <col min="9476" max="9476" width="5.1640625" customWidth="1"/>
    <col min="9477" max="9477" width="33.5" customWidth="1"/>
    <col min="9732" max="9732" width="5.1640625" customWidth="1"/>
    <col min="9733" max="9733" width="33.5" customWidth="1"/>
    <col min="9988" max="9988" width="5.1640625" customWidth="1"/>
    <col min="9989" max="9989" width="33.5" customWidth="1"/>
    <col min="10244" max="10244" width="5.1640625" customWidth="1"/>
    <col min="10245" max="10245" width="33.5" customWidth="1"/>
    <col min="10500" max="10500" width="5.1640625" customWidth="1"/>
    <col min="10501" max="10501" width="33.5" customWidth="1"/>
    <col min="10756" max="10756" width="5.1640625" customWidth="1"/>
    <col min="10757" max="10757" width="33.5" customWidth="1"/>
    <col min="11012" max="11012" width="5.1640625" customWidth="1"/>
    <col min="11013" max="11013" width="33.5" customWidth="1"/>
    <col min="11268" max="11268" width="5.1640625" customWidth="1"/>
    <col min="11269" max="11269" width="33.5" customWidth="1"/>
    <col min="11524" max="11524" width="5.1640625" customWidth="1"/>
    <col min="11525" max="11525" width="33.5" customWidth="1"/>
    <col min="11780" max="11780" width="5.1640625" customWidth="1"/>
    <col min="11781" max="11781" width="33.5" customWidth="1"/>
    <col min="12036" max="12036" width="5.1640625" customWidth="1"/>
    <col min="12037" max="12037" width="33.5" customWidth="1"/>
    <col min="12292" max="12292" width="5.1640625" customWidth="1"/>
    <col min="12293" max="12293" width="33.5" customWidth="1"/>
    <col min="12548" max="12548" width="5.1640625" customWidth="1"/>
    <col min="12549" max="12549" width="33.5" customWidth="1"/>
    <col min="12804" max="12804" width="5.1640625" customWidth="1"/>
    <col min="12805" max="12805" width="33.5" customWidth="1"/>
    <col min="13060" max="13060" width="5.1640625" customWidth="1"/>
    <col min="13061" max="13061" width="33.5" customWidth="1"/>
    <col min="13316" max="13316" width="5.1640625" customWidth="1"/>
    <col min="13317" max="13317" width="33.5" customWidth="1"/>
    <col min="13572" max="13572" width="5.1640625" customWidth="1"/>
    <col min="13573" max="13573" width="33.5" customWidth="1"/>
    <col min="13828" max="13828" width="5.1640625" customWidth="1"/>
    <col min="13829" max="13829" width="33.5" customWidth="1"/>
    <col min="14084" max="14084" width="5.1640625" customWidth="1"/>
    <col min="14085" max="14085" width="33.5" customWidth="1"/>
    <col min="14340" max="14340" width="5.1640625" customWidth="1"/>
    <col min="14341" max="14341" width="33.5" customWidth="1"/>
    <col min="14596" max="14596" width="5.1640625" customWidth="1"/>
    <col min="14597" max="14597" width="33.5" customWidth="1"/>
    <col min="14852" max="14852" width="5.1640625" customWidth="1"/>
    <col min="14853" max="14853" width="33.5" customWidth="1"/>
    <col min="15108" max="15108" width="5.1640625" customWidth="1"/>
    <col min="15109" max="15109" width="33.5" customWidth="1"/>
    <col min="15364" max="15364" width="5.1640625" customWidth="1"/>
    <col min="15365" max="15365" width="33.5" customWidth="1"/>
    <col min="15620" max="15620" width="5.1640625" customWidth="1"/>
    <col min="15621" max="15621" width="33.5" customWidth="1"/>
    <col min="15876" max="15876" width="5.1640625" customWidth="1"/>
    <col min="15877" max="15877" width="33.5" customWidth="1"/>
    <col min="16132" max="16132" width="5.1640625" customWidth="1"/>
    <col min="16133" max="16133" width="33.5" customWidth="1"/>
  </cols>
  <sheetData>
    <row r="1" spans="1:17" ht="21" customHeight="1" x14ac:dyDescent="0.15">
      <c r="A1" s="931" t="s">
        <v>536</v>
      </c>
      <c r="B1" s="931"/>
      <c r="C1" s="931"/>
      <c r="D1" s="931"/>
      <c r="E1" s="931"/>
      <c r="F1" s="931"/>
      <c r="G1" s="931"/>
      <c r="H1" s="931"/>
      <c r="I1" s="931"/>
      <c r="J1" s="931"/>
      <c r="K1" s="931"/>
      <c r="L1" s="931"/>
      <c r="M1" s="931"/>
      <c r="N1" s="931"/>
      <c r="O1" s="831" t="s">
        <v>197</v>
      </c>
      <c r="P1" s="832"/>
    </row>
    <row r="2" spans="1:17" ht="18" customHeight="1" x14ac:dyDescent="0.2">
      <c r="A2" s="931"/>
      <c r="B2" s="931"/>
      <c r="C2" s="931"/>
      <c r="D2" s="931"/>
      <c r="E2" s="931"/>
      <c r="F2" s="931"/>
      <c r="G2" s="931"/>
      <c r="H2" s="931"/>
      <c r="I2" s="931"/>
      <c r="J2" s="931"/>
      <c r="K2" s="931"/>
      <c r="L2" s="931"/>
      <c r="M2" s="931"/>
      <c r="N2" s="931"/>
      <c r="O2" s="21"/>
      <c r="P2" s="21"/>
    </row>
    <row r="3" spans="1:17" ht="18" customHeight="1" x14ac:dyDescent="0.15">
      <c r="J3" s="927" t="s">
        <v>182</v>
      </c>
      <c r="K3" s="927"/>
      <c r="L3" s="928"/>
      <c r="M3" s="928"/>
      <c r="N3" s="928"/>
      <c r="O3" s="928"/>
      <c r="P3" s="928"/>
    </row>
    <row r="4" spans="1:17" ht="26.25" customHeight="1" x14ac:dyDescent="0.15">
      <c r="A4" s="890" t="s">
        <v>294</v>
      </c>
      <c r="B4" s="929" t="s">
        <v>48</v>
      </c>
      <c r="C4" s="893" t="s">
        <v>55</v>
      </c>
      <c r="D4" s="922" t="s">
        <v>4</v>
      </c>
      <c r="E4" s="923"/>
      <c r="F4" s="923"/>
      <c r="G4" s="924"/>
      <c r="H4" s="922" t="s">
        <v>6</v>
      </c>
      <c r="I4" s="923"/>
      <c r="J4" s="923"/>
      <c r="K4" s="923"/>
      <c r="L4" s="923"/>
      <c r="M4" s="923"/>
      <c r="N4" s="923"/>
      <c r="O4" s="923"/>
      <c r="P4" s="924"/>
    </row>
    <row r="5" spans="1:17" ht="161.25" customHeight="1" x14ac:dyDescent="0.15">
      <c r="A5" s="891"/>
      <c r="B5" s="930"/>
      <c r="C5" s="894"/>
      <c r="D5" s="213" t="s">
        <v>147</v>
      </c>
      <c r="E5" s="213" t="s">
        <v>150</v>
      </c>
      <c r="F5" s="213" t="s">
        <v>176</v>
      </c>
      <c r="G5" s="213" t="s">
        <v>169</v>
      </c>
      <c r="H5" s="213" t="s">
        <v>505</v>
      </c>
      <c r="I5" s="213" t="s">
        <v>506</v>
      </c>
      <c r="J5" s="213" t="s">
        <v>507</v>
      </c>
      <c r="K5" s="213" t="s">
        <v>508</v>
      </c>
      <c r="L5" s="213" t="s">
        <v>509</v>
      </c>
      <c r="M5" s="213" t="s">
        <v>525</v>
      </c>
      <c r="N5" s="213" t="s">
        <v>526</v>
      </c>
      <c r="O5" s="213" t="s">
        <v>527</v>
      </c>
      <c r="P5" s="213" t="s">
        <v>528</v>
      </c>
    </row>
    <row r="6" spans="1:17" ht="16.5" customHeight="1" x14ac:dyDescent="0.15">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row>
    <row r="7" spans="1:17" ht="29.25" customHeight="1" x14ac:dyDescent="0.15">
      <c r="A7" s="204"/>
      <c r="B7" s="201" t="s">
        <v>183</v>
      </c>
      <c r="C7" s="300">
        <f>SUM(D7:G7)</f>
        <v>0</v>
      </c>
      <c r="D7" s="615"/>
      <c r="E7" s="616"/>
      <c r="F7" s="616"/>
      <c r="G7" s="616"/>
      <c r="H7" s="617"/>
      <c r="I7" s="617"/>
      <c r="J7" s="617"/>
      <c r="K7" s="617"/>
      <c r="L7" s="617"/>
      <c r="M7" s="617"/>
      <c r="N7" s="617"/>
      <c r="O7" s="617"/>
      <c r="P7" s="615"/>
      <c r="Q7" s="138" t="str">
        <f>IF(AND(H7&lt;=C7,I7&lt;=C7,J7&lt;=C7,K7&lt;=C7,L7&lt;=C7),"Đúng","Sai")</f>
        <v>Đúng</v>
      </c>
    </row>
    <row r="8" spans="1:17" ht="29.25" customHeight="1" x14ac:dyDescent="0.15">
      <c r="A8" s="204"/>
      <c r="B8" s="201" t="s">
        <v>184</v>
      </c>
      <c r="C8" s="300">
        <f t="shared" ref="C8:C14" si="0">SUM(D8:G8)</f>
        <v>0</v>
      </c>
      <c r="D8" s="615"/>
      <c r="E8" s="616"/>
      <c r="F8" s="616"/>
      <c r="G8" s="616"/>
      <c r="H8" s="617"/>
      <c r="I8" s="617"/>
      <c r="J8" s="617"/>
      <c r="K8" s="617"/>
      <c r="L8" s="617"/>
      <c r="M8" s="617"/>
      <c r="N8" s="617"/>
      <c r="O8" s="617"/>
      <c r="P8" s="615"/>
      <c r="Q8" s="138" t="str">
        <f t="shared" ref="Q8:Q15" si="1">IF(AND(H8&lt;=C8,I8&lt;=C8,J8&lt;=C8,K8&lt;=C8,L8&lt;=C8),"Đúng","Sai")</f>
        <v>Đúng</v>
      </c>
    </row>
    <row r="9" spans="1:17" ht="29.25" customHeight="1" x14ac:dyDescent="0.15">
      <c r="A9" s="204"/>
      <c r="B9" s="201" t="s">
        <v>185</v>
      </c>
      <c r="C9" s="300">
        <f t="shared" si="0"/>
        <v>0</v>
      </c>
      <c r="D9" s="615"/>
      <c r="E9" s="615"/>
      <c r="F9" s="616"/>
      <c r="G9" s="616"/>
      <c r="H9" s="617"/>
      <c r="I9" s="617"/>
      <c r="J9" s="617"/>
      <c r="K9" s="617"/>
      <c r="L9" s="617"/>
      <c r="M9" s="617"/>
      <c r="N9" s="617"/>
      <c r="O9" s="617"/>
      <c r="P9" s="615"/>
      <c r="Q9" s="138" t="str">
        <f t="shared" si="1"/>
        <v>Đúng</v>
      </c>
    </row>
    <row r="10" spans="1:17" ht="29.25" customHeight="1" x14ac:dyDescent="0.15">
      <c r="A10" s="204"/>
      <c r="B10" s="201" t="s">
        <v>152</v>
      </c>
      <c r="C10" s="300">
        <f t="shared" si="0"/>
        <v>0</v>
      </c>
      <c r="D10" s="615"/>
      <c r="E10" s="615"/>
      <c r="F10" s="616"/>
      <c r="G10" s="616"/>
      <c r="H10" s="615"/>
      <c r="I10" s="615"/>
      <c r="J10" s="615"/>
      <c r="K10" s="615"/>
      <c r="L10" s="615"/>
      <c r="M10" s="615"/>
      <c r="N10" s="615"/>
      <c r="O10" s="615"/>
      <c r="P10" s="615"/>
      <c r="Q10" s="138" t="str">
        <f t="shared" si="1"/>
        <v>Đúng</v>
      </c>
    </row>
    <row r="11" spans="1:17" ht="29.25" customHeight="1" x14ac:dyDescent="0.15">
      <c r="A11" s="204"/>
      <c r="B11" s="201" t="s">
        <v>300</v>
      </c>
      <c r="C11" s="300">
        <f t="shared" si="0"/>
        <v>0</v>
      </c>
      <c r="D11" s="615"/>
      <c r="E11" s="615"/>
      <c r="F11" s="615"/>
      <c r="G11" s="616"/>
      <c r="H11" s="615"/>
      <c r="I11" s="615"/>
      <c r="J11" s="615"/>
      <c r="K11" s="615"/>
      <c r="L11" s="615"/>
      <c r="M11" s="615"/>
      <c r="N11" s="615"/>
      <c r="O11" s="615"/>
      <c r="P11" s="615"/>
      <c r="Q11" s="138" t="str">
        <f t="shared" si="1"/>
        <v>Đúng</v>
      </c>
    </row>
    <row r="12" spans="1:17" ht="29.25" customHeight="1" x14ac:dyDescent="0.15">
      <c r="A12" s="204"/>
      <c r="B12" s="201" t="s">
        <v>186</v>
      </c>
      <c r="C12" s="300">
        <f t="shared" si="0"/>
        <v>0</v>
      </c>
      <c r="D12" s="615"/>
      <c r="E12" s="615"/>
      <c r="F12" s="615"/>
      <c r="G12" s="616"/>
      <c r="H12" s="615"/>
      <c r="I12" s="615"/>
      <c r="J12" s="615"/>
      <c r="K12" s="615"/>
      <c r="L12" s="615"/>
      <c r="M12" s="615"/>
      <c r="N12" s="615"/>
      <c r="O12" s="615"/>
      <c r="P12" s="615"/>
      <c r="Q12" s="138" t="str">
        <f t="shared" si="1"/>
        <v>Đúng</v>
      </c>
    </row>
    <row r="13" spans="1:17" ht="29.25" customHeight="1" x14ac:dyDescent="0.15">
      <c r="A13" s="204"/>
      <c r="B13" s="201" t="s">
        <v>12</v>
      </c>
      <c r="C13" s="300">
        <f t="shared" si="0"/>
        <v>0</v>
      </c>
      <c r="D13" s="615"/>
      <c r="E13" s="615"/>
      <c r="F13" s="615"/>
      <c r="G13" s="615"/>
      <c r="H13" s="617"/>
      <c r="I13" s="617"/>
      <c r="J13" s="617"/>
      <c r="K13" s="617"/>
      <c r="L13" s="617"/>
      <c r="M13" s="617"/>
      <c r="N13" s="617"/>
      <c r="O13" s="617"/>
      <c r="P13" s="615"/>
      <c r="Q13" s="138" t="str">
        <f t="shared" si="1"/>
        <v>Đúng</v>
      </c>
    </row>
    <row r="14" spans="1:17" ht="29.25" customHeight="1" x14ac:dyDescent="0.15">
      <c r="A14" s="204"/>
      <c r="B14" s="301" t="s">
        <v>310</v>
      </c>
      <c r="C14" s="300">
        <f t="shared" si="0"/>
        <v>0</v>
      </c>
      <c r="D14" s="618"/>
      <c r="E14" s="619"/>
      <c r="F14" s="619"/>
      <c r="G14" s="620"/>
      <c r="H14" s="621"/>
      <c r="I14" s="621"/>
      <c r="J14" s="621"/>
      <c r="K14" s="621"/>
      <c r="L14" s="621"/>
      <c r="M14" s="621"/>
      <c r="N14" s="621"/>
      <c r="O14" s="621"/>
      <c r="P14" s="619"/>
      <c r="Q14" s="138" t="str">
        <f t="shared" si="1"/>
        <v>Đúng</v>
      </c>
    </row>
    <row r="15" spans="1:17" ht="29.25" customHeight="1" x14ac:dyDescent="0.15">
      <c r="A15" s="292" t="s">
        <v>22</v>
      </c>
      <c r="B15" s="292" t="s">
        <v>658</v>
      </c>
      <c r="C15" s="449">
        <f>SUM(C7:C14)</f>
        <v>0</v>
      </c>
      <c r="D15" s="449">
        <f t="shared" ref="D15:P15" si="2">SUM(D7:D14)</f>
        <v>0</v>
      </c>
      <c r="E15" s="449">
        <f t="shared" si="2"/>
        <v>0</v>
      </c>
      <c r="F15" s="449">
        <f t="shared" si="2"/>
        <v>0</v>
      </c>
      <c r="G15" s="449">
        <f t="shared" si="2"/>
        <v>0</v>
      </c>
      <c r="H15" s="449">
        <f t="shared" si="2"/>
        <v>0</v>
      </c>
      <c r="I15" s="449">
        <f t="shared" si="2"/>
        <v>0</v>
      </c>
      <c r="J15" s="449">
        <f t="shared" si="2"/>
        <v>0</v>
      </c>
      <c r="K15" s="449">
        <f t="shared" si="2"/>
        <v>0</v>
      </c>
      <c r="L15" s="449">
        <f t="shared" si="2"/>
        <v>0</v>
      </c>
      <c r="M15" s="449">
        <f t="shared" si="2"/>
        <v>0</v>
      </c>
      <c r="N15" s="449">
        <f t="shared" si="2"/>
        <v>0</v>
      </c>
      <c r="O15" s="449">
        <f t="shared" si="2"/>
        <v>0</v>
      </c>
      <c r="P15" s="449">
        <f t="shared" si="2"/>
        <v>0</v>
      </c>
      <c r="Q15" s="138" t="str">
        <f t="shared" si="1"/>
        <v>Đúng</v>
      </c>
    </row>
  </sheetData>
  <sheetProtection algorithmName="SHA-512" hashValue="Vsayufqdgd91tDkrwYNztvIi/7kb6JYAls3MvXOnZS0Y/i4kbgU56v4OP2D+dOrTyzih9V2jmxGjag0xhRptgg==" saltValue="R7P3H8qJakptscCP46baDg==" spinCount="100000" sheet="1" formatCells="0" formatColumns="0" formatRows="0"/>
  <mergeCells count="8">
    <mergeCell ref="O1:P1"/>
    <mergeCell ref="J3:P3"/>
    <mergeCell ref="A4:A5"/>
    <mergeCell ref="B4:B5"/>
    <mergeCell ref="C4:C5"/>
    <mergeCell ref="D4:G4"/>
    <mergeCell ref="H4:P4"/>
    <mergeCell ref="A1:N2"/>
  </mergeCells>
  <conditionalFormatting sqref="Q7:Q15">
    <cfRule type="cellIs" dxfId="29" priority="1" operator="equal">
      <formula>"Đúng"</formula>
    </cfRule>
  </conditionalFormatting>
  <pageMargins left="0.43307086614173229" right="0.19685039370078741" top="0.23622047244094491" bottom="0.51181102362204722" header="0" footer="0"/>
  <pageSetup paperSize="9" scale="9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enableFormatConditionsCalculation="0">
    <tabColor rgb="FFC00000"/>
    <pageSetUpPr fitToPage="1"/>
  </sheetPr>
  <dimension ref="A1:AD21"/>
  <sheetViews>
    <sheetView zoomScale="70" zoomScaleNormal="70" zoomScalePageLayoutView="70" workbookViewId="0">
      <selection activeCell="AD24" sqref="AD24"/>
    </sheetView>
  </sheetViews>
  <sheetFormatPr baseColWidth="10" defaultColWidth="5.5" defaultRowHeight="16" x14ac:dyDescent="0.2"/>
  <cols>
    <col min="1" max="1" width="4.1640625" style="24" customWidth="1"/>
    <col min="2" max="2" width="30.5" style="2" customWidth="1"/>
    <col min="3" max="3" width="6.1640625" style="21" customWidth="1"/>
    <col min="4" max="7" width="4.6640625" style="2" customWidth="1"/>
    <col min="8" max="8" width="6.5" style="21" customWidth="1"/>
    <col min="9" max="9" width="5.83203125" style="2" customWidth="1"/>
    <col min="10" max="10" width="4.6640625" style="2" customWidth="1"/>
    <col min="11" max="12" width="5" style="2" customWidth="1"/>
    <col min="13" max="13" width="4.83203125" style="2" customWidth="1"/>
    <col min="14" max="14" width="6" style="2" customWidth="1"/>
    <col min="15" max="15" width="6.5" style="2" customWidth="1"/>
    <col min="16" max="17" width="5.33203125" style="2" customWidth="1"/>
    <col min="18" max="20" width="5.83203125" style="2" customWidth="1"/>
    <col min="21" max="21" width="7" style="2" customWidth="1"/>
    <col min="22" max="23" width="4.6640625" style="15" customWidth="1"/>
    <col min="24" max="25" width="4.6640625" style="2" customWidth="1"/>
    <col min="26" max="26" width="5.6640625" style="2" customWidth="1"/>
    <col min="27" max="27" width="6.5" style="2" customWidth="1"/>
    <col min="28" max="28" width="6.1640625" style="2" customWidth="1"/>
    <col min="29" max="29" width="5.5" style="2"/>
    <col min="30" max="30" width="7.1640625" style="2" customWidth="1"/>
    <col min="31" max="259" width="5.5" style="2"/>
    <col min="260" max="260" width="4.1640625" style="2" customWidth="1"/>
    <col min="261" max="261" width="30.5" style="2" customWidth="1"/>
    <col min="262" max="262" width="6.1640625" style="2" customWidth="1"/>
    <col min="263" max="266" width="4.6640625" style="2" customWidth="1"/>
    <col min="267" max="267" width="6.5" style="2" customWidth="1"/>
    <col min="268" max="268" width="5.83203125" style="2" customWidth="1"/>
    <col min="269" max="269" width="4.6640625" style="2" customWidth="1"/>
    <col min="270" max="271" width="5" style="2" customWidth="1"/>
    <col min="272" max="272" width="4.83203125" style="2" customWidth="1"/>
    <col min="273" max="278" width="5.33203125" style="2" customWidth="1"/>
    <col min="279" max="282" width="4.6640625" style="2" customWidth="1"/>
    <col min="283" max="515" width="5.5" style="2"/>
    <col min="516" max="516" width="4.1640625" style="2" customWidth="1"/>
    <col min="517" max="517" width="30.5" style="2" customWidth="1"/>
    <col min="518" max="518" width="6.1640625" style="2" customWidth="1"/>
    <col min="519" max="522" width="4.6640625" style="2" customWidth="1"/>
    <col min="523" max="523" width="6.5" style="2" customWidth="1"/>
    <col min="524" max="524" width="5.83203125" style="2" customWidth="1"/>
    <col min="525" max="525" width="4.6640625" style="2" customWidth="1"/>
    <col min="526" max="527" width="5" style="2" customWidth="1"/>
    <col min="528" max="528" width="4.83203125" style="2" customWidth="1"/>
    <col min="529" max="534" width="5.33203125" style="2" customWidth="1"/>
    <col min="535" max="538" width="4.6640625" style="2" customWidth="1"/>
    <col min="539" max="771" width="5.5" style="2"/>
    <col min="772" max="772" width="4.1640625" style="2" customWidth="1"/>
    <col min="773" max="773" width="30.5" style="2" customWidth="1"/>
    <col min="774" max="774" width="6.1640625" style="2" customWidth="1"/>
    <col min="775" max="778" width="4.6640625" style="2" customWidth="1"/>
    <col min="779" max="779" width="6.5" style="2" customWidth="1"/>
    <col min="780" max="780" width="5.83203125" style="2" customWidth="1"/>
    <col min="781" max="781" width="4.6640625" style="2" customWidth="1"/>
    <col min="782" max="783" width="5" style="2" customWidth="1"/>
    <col min="784" max="784" width="4.83203125" style="2" customWidth="1"/>
    <col min="785" max="790" width="5.33203125" style="2" customWidth="1"/>
    <col min="791" max="794" width="4.6640625" style="2" customWidth="1"/>
    <col min="795" max="1027" width="5.5" style="2"/>
    <col min="1028" max="1028" width="4.1640625" style="2" customWidth="1"/>
    <col min="1029" max="1029" width="30.5" style="2" customWidth="1"/>
    <col min="1030" max="1030" width="6.1640625" style="2" customWidth="1"/>
    <col min="1031" max="1034" width="4.6640625" style="2" customWidth="1"/>
    <col min="1035" max="1035" width="6.5" style="2" customWidth="1"/>
    <col min="1036" max="1036" width="5.83203125" style="2" customWidth="1"/>
    <col min="1037" max="1037" width="4.6640625" style="2" customWidth="1"/>
    <col min="1038" max="1039" width="5" style="2" customWidth="1"/>
    <col min="1040" max="1040" width="4.83203125" style="2" customWidth="1"/>
    <col min="1041" max="1046" width="5.33203125" style="2" customWidth="1"/>
    <col min="1047" max="1050" width="4.6640625" style="2" customWidth="1"/>
    <col min="1051" max="1283" width="5.5" style="2"/>
    <col min="1284" max="1284" width="4.1640625" style="2" customWidth="1"/>
    <col min="1285" max="1285" width="30.5" style="2" customWidth="1"/>
    <col min="1286" max="1286" width="6.1640625" style="2" customWidth="1"/>
    <col min="1287" max="1290" width="4.6640625" style="2" customWidth="1"/>
    <col min="1291" max="1291" width="6.5" style="2" customWidth="1"/>
    <col min="1292" max="1292" width="5.83203125" style="2" customWidth="1"/>
    <col min="1293" max="1293" width="4.6640625" style="2" customWidth="1"/>
    <col min="1294" max="1295" width="5" style="2" customWidth="1"/>
    <col min="1296" max="1296" width="4.83203125" style="2" customWidth="1"/>
    <col min="1297" max="1302" width="5.33203125" style="2" customWidth="1"/>
    <col min="1303" max="1306" width="4.6640625" style="2" customWidth="1"/>
    <col min="1307" max="1539" width="5.5" style="2"/>
    <col min="1540" max="1540" width="4.1640625" style="2" customWidth="1"/>
    <col min="1541" max="1541" width="30.5" style="2" customWidth="1"/>
    <col min="1542" max="1542" width="6.1640625" style="2" customWidth="1"/>
    <col min="1543" max="1546" width="4.6640625" style="2" customWidth="1"/>
    <col min="1547" max="1547" width="6.5" style="2" customWidth="1"/>
    <col min="1548" max="1548" width="5.83203125" style="2" customWidth="1"/>
    <col min="1549" max="1549" width="4.6640625" style="2" customWidth="1"/>
    <col min="1550" max="1551" width="5" style="2" customWidth="1"/>
    <col min="1552" max="1552" width="4.83203125" style="2" customWidth="1"/>
    <col min="1553" max="1558" width="5.33203125" style="2" customWidth="1"/>
    <col min="1559" max="1562" width="4.6640625" style="2" customWidth="1"/>
    <col min="1563" max="1795" width="5.5" style="2"/>
    <col min="1796" max="1796" width="4.1640625" style="2" customWidth="1"/>
    <col min="1797" max="1797" width="30.5" style="2" customWidth="1"/>
    <col min="1798" max="1798" width="6.1640625" style="2" customWidth="1"/>
    <col min="1799" max="1802" width="4.6640625" style="2" customWidth="1"/>
    <col min="1803" max="1803" width="6.5" style="2" customWidth="1"/>
    <col min="1804" max="1804" width="5.83203125" style="2" customWidth="1"/>
    <col min="1805" max="1805" width="4.6640625" style="2" customWidth="1"/>
    <col min="1806" max="1807" width="5" style="2" customWidth="1"/>
    <col min="1808" max="1808" width="4.83203125" style="2" customWidth="1"/>
    <col min="1809" max="1814" width="5.33203125" style="2" customWidth="1"/>
    <col min="1815" max="1818" width="4.6640625" style="2" customWidth="1"/>
    <col min="1819" max="2051" width="5.5" style="2"/>
    <col min="2052" max="2052" width="4.1640625" style="2" customWidth="1"/>
    <col min="2053" max="2053" width="30.5" style="2" customWidth="1"/>
    <col min="2054" max="2054" width="6.1640625" style="2" customWidth="1"/>
    <col min="2055" max="2058" width="4.6640625" style="2" customWidth="1"/>
    <col min="2059" max="2059" width="6.5" style="2" customWidth="1"/>
    <col min="2060" max="2060" width="5.83203125" style="2" customWidth="1"/>
    <col min="2061" max="2061" width="4.6640625" style="2" customWidth="1"/>
    <col min="2062" max="2063" width="5" style="2" customWidth="1"/>
    <col min="2064" max="2064" width="4.83203125" style="2" customWidth="1"/>
    <col min="2065" max="2070" width="5.33203125" style="2" customWidth="1"/>
    <col min="2071" max="2074" width="4.6640625" style="2" customWidth="1"/>
    <col min="2075" max="2307" width="5.5" style="2"/>
    <col min="2308" max="2308" width="4.1640625" style="2" customWidth="1"/>
    <col min="2309" max="2309" width="30.5" style="2" customWidth="1"/>
    <col min="2310" max="2310" width="6.1640625" style="2" customWidth="1"/>
    <col min="2311" max="2314" width="4.6640625" style="2" customWidth="1"/>
    <col min="2315" max="2315" width="6.5" style="2" customWidth="1"/>
    <col min="2316" max="2316" width="5.83203125" style="2" customWidth="1"/>
    <col min="2317" max="2317" width="4.6640625" style="2" customWidth="1"/>
    <col min="2318" max="2319" width="5" style="2" customWidth="1"/>
    <col min="2320" max="2320" width="4.83203125" style="2" customWidth="1"/>
    <col min="2321" max="2326" width="5.33203125" style="2" customWidth="1"/>
    <col min="2327" max="2330" width="4.6640625" style="2" customWidth="1"/>
    <col min="2331" max="2563" width="5.5" style="2"/>
    <col min="2564" max="2564" width="4.1640625" style="2" customWidth="1"/>
    <col min="2565" max="2565" width="30.5" style="2" customWidth="1"/>
    <col min="2566" max="2566" width="6.1640625" style="2" customWidth="1"/>
    <col min="2567" max="2570" width="4.6640625" style="2" customWidth="1"/>
    <col min="2571" max="2571" width="6.5" style="2" customWidth="1"/>
    <col min="2572" max="2572" width="5.83203125" style="2" customWidth="1"/>
    <col min="2573" max="2573" width="4.6640625" style="2" customWidth="1"/>
    <col min="2574" max="2575" width="5" style="2" customWidth="1"/>
    <col min="2576" max="2576" width="4.83203125" style="2" customWidth="1"/>
    <col min="2577" max="2582" width="5.33203125" style="2" customWidth="1"/>
    <col min="2583" max="2586" width="4.6640625" style="2" customWidth="1"/>
    <col min="2587" max="2819" width="5.5" style="2"/>
    <col min="2820" max="2820" width="4.1640625" style="2" customWidth="1"/>
    <col min="2821" max="2821" width="30.5" style="2" customWidth="1"/>
    <col min="2822" max="2822" width="6.1640625" style="2" customWidth="1"/>
    <col min="2823" max="2826" width="4.6640625" style="2" customWidth="1"/>
    <col min="2827" max="2827" width="6.5" style="2" customWidth="1"/>
    <col min="2828" max="2828" width="5.83203125" style="2" customWidth="1"/>
    <col min="2829" max="2829" width="4.6640625" style="2" customWidth="1"/>
    <col min="2830" max="2831" width="5" style="2" customWidth="1"/>
    <col min="2832" max="2832" width="4.83203125" style="2" customWidth="1"/>
    <col min="2833" max="2838" width="5.33203125" style="2" customWidth="1"/>
    <col min="2839" max="2842" width="4.6640625" style="2" customWidth="1"/>
    <col min="2843" max="3075" width="5.5" style="2"/>
    <col min="3076" max="3076" width="4.1640625" style="2" customWidth="1"/>
    <col min="3077" max="3077" width="30.5" style="2" customWidth="1"/>
    <col min="3078" max="3078" width="6.1640625" style="2" customWidth="1"/>
    <col min="3079" max="3082" width="4.6640625" style="2" customWidth="1"/>
    <col min="3083" max="3083" width="6.5" style="2" customWidth="1"/>
    <col min="3084" max="3084" width="5.83203125" style="2" customWidth="1"/>
    <col min="3085" max="3085" width="4.6640625" style="2" customWidth="1"/>
    <col min="3086" max="3087" width="5" style="2" customWidth="1"/>
    <col min="3088" max="3088" width="4.83203125" style="2" customWidth="1"/>
    <col min="3089" max="3094" width="5.33203125" style="2" customWidth="1"/>
    <col min="3095" max="3098" width="4.6640625" style="2" customWidth="1"/>
    <col min="3099" max="3331" width="5.5" style="2"/>
    <col min="3332" max="3332" width="4.1640625" style="2" customWidth="1"/>
    <col min="3333" max="3333" width="30.5" style="2" customWidth="1"/>
    <col min="3334" max="3334" width="6.1640625" style="2" customWidth="1"/>
    <col min="3335" max="3338" width="4.6640625" style="2" customWidth="1"/>
    <col min="3339" max="3339" width="6.5" style="2" customWidth="1"/>
    <col min="3340" max="3340" width="5.83203125" style="2" customWidth="1"/>
    <col min="3341" max="3341" width="4.6640625" style="2" customWidth="1"/>
    <col min="3342" max="3343" width="5" style="2" customWidth="1"/>
    <col min="3344" max="3344" width="4.83203125" style="2" customWidth="1"/>
    <col min="3345" max="3350" width="5.33203125" style="2" customWidth="1"/>
    <col min="3351" max="3354" width="4.6640625" style="2" customWidth="1"/>
    <col min="3355" max="3587" width="5.5" style="2"/>
    <col min="3588" max="3588" width="4.1640625" style="2" customWidth="1"/>
    <col min="3589" max="3589" width="30.5" style="2" customWidth="1"/>
    <col min="3590" max="3590" width="6.1640625" style="2" customWidth="1"/>
    <col min="3591" max="3594" width="4.6640625" style="2" customWidth="1"/>
    <col min="3595" max="3595" width="6.5" style="2" customWidth="1"/>
    <col min="3596" max="3596" width="5.83203125" style="2" customWidth="1"/>
    <col min="3597" max="3597" width="4.6640625" style="2" customWidth="1"/>
    <col min="3598" max="3599" width="5" style="2" customWidth="1"/>
    <col min="3600" max="3600" width="4.83203125" style="2" customWidth="1"/>
    <col min="3601" max="3606" width="5.33203125" style="2" customWidth="1"/>
    <col min="3607" max="3610" width="4.6640625" style="2" customWidth="1"/>
    <col min="3611" max="3843" width="5.5" style="2"/>
    <col min="3844" max="3844" width="4.1640625" style="2" customWidth="1"/>
    <col min="3845" max="3845" width="30.5" style="2" customWidth="1"/>
    <col min="3846" max="3846" width="6.1640625" style="2" customWidth="1"/>
    <col min="3847" max="3850" width="4.6640625" style="2" customWidth="1"/>
    <col min="3851" max="3851" width="6.5" style="2" customWidth="1"/>
    <col min="3852" max="3852" width="5.83203125" style="2" customWidth="1"/>
    <col min="3853" max="3853" width="4.6640625" style="2" customWidth="1"/>
    <col min="3854" max="3855" width="5" style="2" customWidth="1"/>
    <col min="3856" max="3856" width="4.83203125" style="2" customWidth="1"/>
    <col min="3857" max="3862" width="5.33203125" style="2" customWidth="1"/>
    <col min="3863" max="3866" width="4.6640625" style="2" customWidth="1"/>
    <col min="3867" max="4099" width="5.5" style="2"/>
    <col min="4100" max="4100" width="4.1640625" style="2" customWidth="1"/>
    <col min="4101" max="4101" width="30.5" style="2" customWidth="1"/>
    <col min="4102" max="4102" width="6.1640625" style="2" customWidth="1"/>
    <col min="4103" max="4106" width="4.6640625" style="2" customWidth="1"/>
    <col min="4107" max="4107" width="6.5" style="2" customWidth="1"/>
    <col min="4108" max="4108" width="5.83203125" style="2" customWidth="1"/>
    <col min="4109" max="4109" width="4.6640625" style="2" customWidth="1"/>
    <col min="4110" max="4111" width="5" style="2" customWidth="1"/>
    <col min="4112" max="4112" width="4.83203125" style="2" customWidth="1"/>
    <col min="4113" max="4118" width="5.33203125" style="2" customWidth="1"/>
    <col min="4119" max="4122" width="4.6640625" style="2" customWidth="1"/>
    <col min="4123" max="4355" width="5.5" style="2"/>
    <col min="4356" max="4356" width="4.1640625" style="2" customWidth="1"/>
    <col min="4357" max="4357" width="30.5" style="2" customWidth="1"/>
    <col min="4358" max="4358" width="6.1640625" style="2" customWidth="1"/>
    <col min="4359" max="4362" width="4.6640625" style="2" customWidth="1"/>
    <col min="4363" max="4363" width="6.5" style="2" customWidth="1"/>
    <col min="4364" max="4364" width="5.83203125" style="2" customWidth="1"/>
    <col min="4365" max="4365" width="4.6640625" style="2" customWidth="1"/>
    <col min="4366" max="4367" width="5" style="2" customWidth="1"/>
    <col min="4368" max="4368" width="4.83203125" style="2" customWidth="1"/>
    <col min="4369" max="4374" width="5.33203125" style="2" customWidth="1"/>
    <col min="4375" max="4378" width="4.6640625" style="2" customWidth="1"/>
    <col min="4379" max="4611" width="5.5" style="2"/>
    <col min="4612" max="4612" width="4.1640625" style="2" customWidth="1"/>
    <col min="4613" max="4613" width="30.5" style="2" customWidth="1"/>
    <col min="4614" max="4614" width="6.1640625" style="2" customWidth="1"/>
    <col min="4615" max="4618" width="4.6640625" style="2" customWidth="1"/>
    <col min="4619" max="4619" width="6.5" style="2" customWidth="1"/>
    <col min="4620" max="4620" width="5.83203125" style="2" customWidth="1"/>
    <col min="4621" max="4621" width="4.6640625" style="2" customWidth="1"/>
    <col min="4622" max="4623" width="5" style="2" customWidth="1"/>
    <col min="4624" max="4624" width="4.83203125" style="2" customWidth="1"/>
    <col min="4625" max="4630" width="5.33203125" style="2" customWidth="1"/>
    <col min="4631" max="4634" width="4.6640625" style="2" customWidth="1"/>
    <col min="4635" max="4867" width="5.5" style="2"/>
    <col min="4868" max="4868" width="4.1640625" style="2" customWidth="1"/>
    <col min="4869" max="4869" width="30.5" style="2" customWidth="1"/>
    <col min="4870" max="4870" width="6.1640625" style="2" customWidth="1"/>
    <col min="4871" max="4874" width="4.6640625" style="2" customWidth="1"/>
    <col min="4875" max="4875" width="6.5" style="2" customWidth="1"/>
    <col min="4876" max="4876" width="5.83203125" style="2" customWidth="1"/>
    <col min="4877" max="4877" width="4.6640625" style="2" customWidth="1"/>
    <col min="4878" max="4879" width="5" style="2" customWidth="1"/>
    <col min="4880" max="4880" width="4.83203125" style="2" customWidth="1"/>
    <col min="4881" max="4886" width="5.33203125" style="2" customWidth="1"/>
    <col min="4887" max="4890" width="4.6640625" style="2" customWidth="1"/>
    <col min="4891" max="5123" width="5.5" style="2"/>
    <col min="5124" max="5124" width="4.1640625" style="2" customWidth="1"/>
    <col min="5125" max="5125" width="30.5" style="2" customWidth="1"/>
    <col min="5126" max="5126" width="6.1640625" style="2" customWidth="1"/>
    <col min="5127" max="5130" width="4.6640625" style="2" customWidth="1"/>
    <col min="5131" max="5131" width="6.5" style="2" customWidth="1"/>
    <col min="5132" max="5132" width="5.83203125" style="2" customWidth="1"/>
    <col min="5133" max="5133" width="4.6640625" style="2" customWidth="1"/>
    <col min="5134" max="5135" width="5" style="2" customWidth="1"/>
    <col min="5136" max="5136" width="4.83203125" style="2" customWidth="1"/>
    <col min="5137" max="5142" width="5.33203125" style="2" customWidth="1"/>
    <col min="5143" max="5146" width="4.6640625" style="2" customWidth="1"/>
    <col min="5147" max="5379" width="5.5" style="2"/>
    <col min="5380" max="5380" width="4.1640625" style="2" customWidth="1"/>
    <col min="5381" max="5381" width="30.5" style="2" customWidth="1"/>
    <col min="5382" max="5382" width="6.1640625" style="2" customWidth="1"/>
    <col min="5383" max="5386" width="4.6640625" style="2" customWidth="1"/>
    <col min="5387" max="5387" width="6.5" style="2" customWidth="1"/>
    <col min="5388" max="5388" width="5.83203125" style="2" customWidth="1"/>
    <col min="5389" max="5389" width="4.6640625" style="2" customWidth="1"/>
    <col min="5390" max="5391" width="5" style="2" customWidth="1"/>
    <col min="5392" max="5392" width="4.83203125" style="2" customWidth="1"/>
    <col min="5393" max="5398" width="5.33203125" style="2" customWidth="1"/>
    <col min="5399" max="5402" width="4.6640625" style="2" customWidth="1"/>
    <col min="5403" max="5635" width="5.5" style="2"/>
    <col min="5636" max="5636" width="4.1640625" style="2" customWidth="1"/>
    <col min="5637" max="5637" width="30.5" style="2" customWidth="1"/>
    <col min="5638" max="5638" width="6.1640625" style="2" customWidth="1"/>
    <col min="5639" max="5642" width="4.6640625" style="2" customWidth="1"/>
    <col min="5643" max="5643" width="6.5" style="2" customWidth="1"/>
    <col min="5644" max="5644" width="5.83203125" style="2" customWidth="1"/>
    <col min="5645" max="5645" width="4.6640625" style="2" customWidth="1"/>
    <col min="5646" max="5647" width="5" style="2" customWidth="1"/>
    <col min="5648" max="5648" width="4.83203125" style="2" customWidth="1"/>
    <col min="5649" max="5654" width="5.33203125" style="2" customWidth="1"/>
    <col min="5655" max="5658" width="4.6640625" style="2" customWidth="1"/>
    <col min="5659" max="5891" width="5.5" style="2"/>
    <col min="5892" max="5892" width="4.1640625" style="2" customWidth="1"/>
    <col min="5893" max="5893" width="30.5" style="2" customWidth="1"/>
    <col min="5894" max="5894" width="6.1640625" style="2" customWidth="1"/>
    <col min="5895" max="5898" width="4.6640625" style="2" customWidth="1"/>
    <col min="5899" max="5899" width="6.5" style="2" customWidth="1"/>
    <col min="5900" max="5900" width="5.83203125" style="2" customWidth="1"/>
    <col min="5901" max="5901" width="4.6640625" style="2" customWidth="1"/>
    <col min="5902" max="5903" width="5" style="2" customWidth="1"/>
    <col min="5904" max="5904" width="4.83203125" style="2" customWidth="1"/>
    <col min="5905" max="5910" width="5.33203125" style="2" customWidth="1"/>
    <col min="5911" max="5914" width="4.6640625" style="2" customWidth="1"/>
    <col min="5915" max="6147" width="5.5" style="2"/>
    <col min="6148" max="6148" width="4.1640625" style="2" customWidth="1"/>
    <col min="6149" max="6149" width="30.5" style="2" customWidth="1"/>
    <col min="6150" max="6150" width="6.1640625" style="2" customWidth="1"/>
    <col min="6151" max="6154" width="4.6640625" style="2" customWidth="1"/>
    <col min="6155" max="6155" width="6.5" style="2" customWidth="1"/>
    <col min="6156" max="6156" width="5.83203125" style="2" customWidth="1"/>
    <col min="6157" max="6157" width="4.6640625" style="2" customWidth="1"/>
    <col min="6158" max="6159" width="5" style="2" customWidth="1"/>
    <col min="6160" max="6160" width="4.83203125" style="2" customWidth="1"/>
    <col min="6161" max="6166" width="5.33203125" style="2" customWidth="1"/>
    <col min="6167" max="6170" width="4.6640625" style="2" customWidth="1"/>
    <col min="6171" max="6403" width="5.5" style="2"/>
    <col min="6404" max="6404" width="4.1640625" style="2" customWidth="1"/>
    <col min="6405" max="6405" width="30.5" style="2" customWidth="1"/>
    <col min="6406" max="6406" width="6.1640625" style="2" customWidth="1"/>
    <col min="6407" max="6410" width="4.6640625" style="2" customWidth="1"/>
    <col min="6411" max="6411" width="6.5" style="2" customWidth="1"/>
    <col min="6412" max="6412" width="5.83203125" style="2" customWidth="1"/>
    <col min="6413" max="6413" width="4.6640625" style="2" customWidth="1"/>
    <col min="6414" max="6415" width="5" style="2" customWidth="1"/>
    <col min="6416" max="6416" width="4.83203125" style="2" customWidth="1"/>
    <col min="6417" max="6422" width="5.33203125" style="2" customWidth="1"/>
    <col min="6423" max="6426" width="4.6640625" style="2" customWidth="1"/>
    <col min="6427" max="6659" width="5.5" style="2"/>
    <col min="6660" max="6660" width="4.1640625" style="2" customWidth="1"/>
    <col min="6661" max="6661" width="30.5" style="2" customWidth="1"/>
    <col min="6662" max="6662" width="6.1640625" style="2" customWidth="1"/>
    <col min="6663" max="6666" width="4.6640625" style="2" customWidth="1"/>
    <col min="6667" max="6667" width="6.5" style="2" customWidth="1"/>
    <col min="6668" max="6668" width="5.83203125" style="2" customWidth="1"/>
    <col min="6669" max="6669" width="4.6640625" style="2" customWidth="1"/>
    <col min="6670" max="6671" width="5" style="2" customWidth="1"/>
    <col min="6672" max="6672" width="4.83203125" style="2" customWidth="1"/>
    <col min="6673" max="6678" width="5.33203125" style="2" customWidth="1"/>
    <col min="6679" max="6682" width="4.6640625" style="2" customWidth="1"/>
    <col min="6683" max="6915" width="5.5" style="2"/>
    <col min="6916" max="6916" width="4.1640625" style="2" customWidth="1"/>
    <col min="6917" max="6917" width="30.5" style="2" customWidth="1"/>
    <col min="6918" max="6918" width="6.1640625" style="2" customWidth="1"/>
    <col min="6919" max="6922" width="4.6640625" style="2" customWidth="1"/>
    <col min="6923" max="6923" width="6.5" style="2" customWidth="1"/>
    <col min="6924" max="6924" width="5.83203125" style="2" customWidth="1"/>
    <col min="6925" max="6925" width="4.6640625" style="2" customWidth="1"/>
    <col min="6926" max="6927" width="5" style="2" customWidth="1"/>
    <col min="6928" max="6928" width="4.83203125" style="2" customWidth="1"/>
    <col min="6929" max="6934" width="5.33203125" style="2" customWidth="1"/>
    <col min="6935" max="6938" width="4.6640625" style="2" customWidth="1"/>
    <col min="6939" max="7171" width="5.5" style="2"/>
    <col min="7172" max="7172" width="4.1640625" style="2" customWidth="1"/>
    <col min="7173" max="7173" width="30.5" style="2" customWidth="1"/>
    <col min="7174" max="7174" width="6.1640625" style="2" customWidth="1"/>
    <col min="7175" max="7178" width="4.6640625" style="2" customWidth="1"/>
    <col min="7179" max="7179" width="6.5" style="2" customWidth="1"/>
    <col min="7180" max="7180" width="5.83203125" style="2" customWidth="1"/>
    <col min="7181" max="7181" width="4.6640625" style="2" customWidth="1"/>
    <col min="7182" max="7183" width="5" style="2" customWidth="1"/>
    <col min="7184" max="7184" width="4.83203125" style="2" customWidth="1"/>
    <col min="7185" max="7190" width="5.33203125" style="2" customWidth="1"/>
    <col min="7191" max="7194" width="4.6640625" style="2" customWidth="1"/>
    <col min="7195" max="7427" width="5.5" style="2"/>
    <col min="7428" max="7428" width="4.1640625" style="2" customWidth="1"/>
    <col min="7429" max="7429" width="30.5" style="2" customWidth="1"/>
    <col min="7430" max="7430" width="6.1640625" style="2" customWidth="1"/>
    <col min="7431" max="7434" width="4.6640625" style="2" customWidth="1"/>
    <col min="7435" max="7435" width="6.5" style="2" customWidth="1"/>
    <col min="7436" max="7436" width="5.83203125" style="2" customWidth="1"/>
    <col min="7437" max="7437" width="4.6640625" style="2" customWidth="1"/>
    <col min="7438" max="7439" width="5" style="2" customWidth="1"/>
    <col min="7440" max="7440" width="4.83203125" style="2" customWidth="1"/>
    <col min="7441" max="7446" width="5.33203125" style="2" customWidth="1"/>
    <col min="7447" max="7450" width="4.6640625" style="2" customWidth="1"/>
    <col min="7451" max="7683" width="5.5" style="2"/>
    <col min="7684" max="7684" width="4.1640625" style="2" customWidth="1"/>
    <col min="7685" max="7685" width="30.5" style="2" customWidth="1"/>
    <col min="7686" max="7686" width="6.1640625" style="2" customWidth="1"/>
    <col min="7687" max="7690" width="4.6640625" style="2" customWidth="1"/>
    <col min="7691" max="7691" width="6.5" style="2" customWidth="1"/>
    <col min="7692" max="7692" width="5.83203125" style="2" customWidth="1"/>
    <col min="7693" max="7693" width="4.6640625" style="2" customWidth="1"/>
    <col min="7694" max="7695" width="5" style="2" customWidth="1"/>
    <col min="7696" max="7696" width="4.83203125" style="2" customWidth="1"/>
    <col min="7697" max="7702" width="5.33203125" style="2" customWidth="1"/>
    <col min="7703" max="7706" width="4.6640625" style="2" customWidth="1"/>
    <col min="7707" max="7939" width="5.5" style="2"/>
    <col min="7940" max="7940" width="4.1640625" style="2" customWidth="1"/>
    <col min="7941" max="7941" width="30.5" style="2" customWidth="1"/>
    <col min="7942" max="7942" width="6.1640625" style="2" customWidth="1"/>
    <col min="7943" max="7946" width="4.6640625" style="2" customWidth="1"/>
    <col min="7947" max="7947" width="6.5" style="2" customWidth="1"/>
    <col min="7948" max="7948" width="5.83203125" style="2" customWidth="1"/>
    <col min="7949" max="7949" width="4.6640625" style="2" customWidth="1"/>
    <col min="7950" max="7951" width="5" style="2" customWidth="1"/>
    <col min="7952" max="7952" width="4.83203125" style="2" customWidth="1"/>
    <col min="7953" max="7958" width="5.33203125" style="2" customWidth="1"/>
    <col min="7959" max="7962" width="4.6640625" style="2" customWidth="1"/>
    <col min="7963" max="8195" width="5.5" style="2"/>
    <col min="8196" max="8196" width="4.1640625" style="2" customWidth="1"/>
    <col min="8197" max="8197" width="30.5" style="2" customWidth="1"/>
    <col min="8198" max="8198" width="6.1640625" style="2" customWidth="1"/>
    <col min="8199" max="8202" width="4.6640625" style="2" customWidth="1"/>
    <col min="8203" max="8203" width="6.5" style="2" customWidth="1"/>
    <col min="8204" max="8204" width="5.83203125" style="2" customWidth="1"/>
    <col min="8205" max="8205" width="4.6640625" style="2" customWidth="1"/>
    <col min="8206" max="8207" width="5" style="2" customWidth="1"/>
    <col min="8208" max="8208" width="4.83203125" style="2" customWidth="1"/>
    <col min="8209" max="8214" width="5.33203125" style="2" customWidth="1"/>
    <col min="8215" max="8218" width="4.6640625" style="2" customWidth="1"/>
    <col min="8219" max="8451" width="5.5" style="2"/>
    <col min="8452" max="8452" width="4.1640625" style="2" customWidth="1"/>
    <col min="8453" max="8453" width="30.5" style="2" customWidth="1"/>
    <col min="8454" max="8454" width="6.1640625" style="2" customWidth="1"/>
    <col min="8455" max="8458" width="4.6640625" style="2" customWidth="1"/>
    <col min="8459" max="8459" width="6.5" style="2" customWidth="1"/>
    <col min="8460" max="8460" width="5.83203125" style="2" customWidth="1"/>
    <col min="8461" max="8461" width="4.6640625" style="2" customWidth="1"/>
    <col min="8462" max="8463" width="5" style="2" customWidth="1"/>
    <col min="8464" max="8464" width="4.83203125" style="2" customWidth="1"/>
    <col min="8465" max="8470" width="5.33203125" style="2" customWidth="1"/>
    <col min="8471" max="8474" width="4.6640625" style="2" customWidth="1"/>
    <col min="8475" max="8707" width="5.5" style="2"/>
    <col min="8708" max="8708" width="4.1640625" style="2" customWidth="1"/>
    <col min="8709" max="8709" width="30.5" style="2" customWidth="1"/>
    <col min="8710" max="8710" width="6.1640625" style="2" customWidth="1"/>
    <col min="8711" max="8714" width="4.6640625" style="2" customWidth="1"/>
    <col min="8715" max="8715" width="6.5" style="2" customWidth="1"/>
    <col min="8716" max="8716" width="5.83203125" style="2" customWidth="1"/>
    <col min="8717" max="8717" width="4.6640625" style="2" customWidth="1"/>
    <col min="8718" max="8719" width="5" style="2" customWidth="1"/>
    <col min="8720" max="8720" width="4.83203125" style="2" customWidth="1"/>
    <col min="8721" max="8726" width="5.33203125" style="2" customWidth="1"/>
    <col min="8727" max="8730" width="4.6640625" style="2" customWidth="1"/>
    <col min="8731" max="8963" width="5.5" style="2"/>
    <col min="8964" max="8964" width="4.1640625" style="2" customWidth="1"/>
    <col min="8965" max="8965" width="30.5" style="2" customWidth="1"/>
    <col min="8966" max="8966" width="6.1640625" style="2" customWidth="1"/>
    <col min="8967" max="8970" width="4.6640625" style="2" customWidth="1"/>
    <col min="8971" max="8971" width="6.5" style="2" customWidth="1"/>
    <col min="8972" max="8972" width="5.83203125" style="2" customWidth="1"/>
    <col min="8973" max="8973" width="4.6640625" style="2" customWidth="1"/>
    <col min="8974" max="8975" width="5" style="2" customWidth="1"/>
    <col min="8976" max="8976" width="4.83203125" style="2" customWidth="1"/>
    <col min="8977" max="8982" width="5.33203125" style="2" customWidth="1"/>
    <col min="8983" max="8986" width="4.6640625" style="2" customWidth="1"/>
    <col min="8987" max="9219" width="5.5" style="2"/>
    <col min="9220" max="9220" width="4.1640625" style="2" customWidth="1"/>
    <col min="9221" max="9221" width="30.5" style="2" customWidth="1"/>
    <col min="9222" max="9222" width="6.1640625" style="2" customWidth="1"/>
    <col min="9223" max="9226" width="4.6640625" style="2" customWidth="1"/>
    <col min="9227" max="9227" width="6.5" style="2" customWidth="1"/>
    <col min="9228" max="9228" width="5.83203125" style="2" customWidth="1"/>
    <col min="9229" max="9229" width="4.6640625" style="2" customWidth="1"/>
    <col min="9230" max="9231" width="5" style="2" customWidth="1"/>
    <col min="9232" max="9232" width="4.83203125" style="2" customWidth="1"/>
    <col min="9233" max="9238" width="5.33203125" style="2" customWidth="1"/>
    <col min="9239" max="9242" width="4.6640625" style="2" customWidth="1"/>
    <col min="9243" max="9475" width="5.5" style="2"/>
    <col min="9476" max="9476" width="4.1640625" style="2" customWidth="1"/>
    <col min="9477" max="9477" width="30.5" style="2" customWidth="1"/>
    <col min="9478" max="9478" width="6.1640625" style="2" customWidth="1"/>
    <col min="9479" max="9482" width="4.6640625" style="2" customWidth="1"/>
    <col min="9483" max="9483" width="6.5" style="2" customWidth="1"/>
    <col min="9484" max="9484" width="5.83203125" style="2" customWidth="1"/>
    <col min="9485" max="9485" width="4.6640625" style="2" customWidth="1"/>
    <col min="9486" max="9487" width="5" style="2" customWidth="1"/>
    <col min="9488" max="9488" width="4.83203125" style="2" customWidth="1"/>
    <col min="9489" max="9494" width="5.33203125" style="2" customWidth="1"/>
    <col min="9495" max="9498" width="4.6640625" style="2" customWidth="1"/>
    <col min="9499" max="9731" width="5.5" style="2"/>
    <col min="9732" max="9732" width="4.1640625" style="2" customWidth="1"/>
    <col min="9733" max="9733" width="30.5" style="2" customWidth="1"/>
    <col min="9734" max="9734" width="6.1640625" style="2" customWidth="1"/>
    <col min="9735" max="9738" width="4.6640625" style="2" customWidth="1"/>
    <col min="9739" max="9739" width="6.5" style="2" customWidth="1"/>
    <col min="9740" max="9740" width="5.83203125" style="2" customWidth="1"/>
    <col min="9741" max="9741" width="4.6640625" style="2" customWidth="1"/>
    <col min="9742" max="9743" width="5" style="2" customWidth="1"/>
    <col min="9744" max="9744" width="4.83203125" style="2" customWidth="1"/>
    <col min="9745" max="9750" width="5.33203125" style="2" customWidth="1"/>
    <col min="9751" max="9754" width="4.6640625" style="2" customWidth="1"/>
    <col min="9755" max="9987" width="5.5" style="2"/>
    <col min="9988" max="9988" width="4.1640625" style="2" customWidth="1"/>
    <col min="9989" max="9989" width="30.5" style="2" customWidth="1"/>
    <col min="9990" max="9990" width="6.1640625" style="2" customWidth="1"/>
    <col min="9991" max="9994" width="4.6640625" style="2" customWidth="1"/>
    <col min="9995" max="9995" width="6.5" style="2" customWidth="1"/>
    <col min="9996" max="9996" width="5.83203125" style="2" customWidth="1"/>
    <col min="9997" max="9997" width="4.6640625" style="2" customWidth="1"/>
    <col min="9998" max="9999" width="5" style="2" customWidth="1"/>
    <col min="10000" max="10000" width="4.83203125" style="2" customWidth="1"/>
    <col min="10001" max="10006" width="5.33203125" style="2" customWidth="1"/>
    <col min="10007" max="10010" width="4.6640625" style="2" customWidth="1"/>
    <col min="10011" max="10243" width="5.5" style="2"/>
    <col min="10244" max="10244" width="4.1640625" style="2" customWidth="1"/>
    <col min="10245" max="10245" width="30.5" style="2" customWidth="1"/>
    <col min="10246" max="10246" width="6.1640625" style="2" customWidth="1"/>
    <col min="10247" max="10250" width="4.6640625" style="2" customWidth="1"/>
    <col min="10251" max="10251" width="6.5" style="2" customWidth="1"/>
    <col min="10252" max="10252" width="5.83203125" style="2" customWidth="1"/>
    <col min="10253" max="10253" width="4.6640625" style="2" customWidth="1"/>
    <col min="10254" max="10255" width="5" style="2" customWidth="1"/>
    <col min="10256" max="10256" width="4.83203125" style="2" customWidth="1"/>
    <col min="10257" max="10262" width="5.33203125" style="2" customWidth="1"/>
    <col min="10263" max="10266" width="4.6640625" style="2" customWidth="1"/>
    <col min="10267" max="10499" width="5.5" style="2"/>
    <col min="10500" max="10500" width="4.1640625" style="2" customWidth="1"/>
    <col min="10501" max="10501" width="30.5" style="2" customWidth="1"/>
    <col min="10502" max="10502" width="6.1640625" style="2" customWidth="1"/>
    <col min="10503" max="10506" width="4.6640625" style="2" customWidth="1"/>
    <col min="10507" max="10507" width="6.5" style="2" customWidth="1"/>
    <col min="10508" max="10508" width="5.83203125" style="2" customWidth="1"/>
    <col min="10509" max="10509" width="4.6640625" style="2" customWidth="1"/>
    <col min="10510" max="10511" width="5" style="2" customWidth="1"/>
    <col min="10512" max="10512" width="4.83203125" style="2" customWidth="1"/>
    <col min="10513" max="10518" width="5.33203125" style="2" customWidth="1"/>
    <col min="10519" max="10522" width="4.6640625" style="2" customWidth="1"/>
    <col min="10523" max="10755" width="5.5" style="2"/>
    <col min="10756" max="10756" width="4.1640625" style="2" customWidth="1"/>
    <col min="10757" max="10757" width="30.5" style="2" customWidth="1"/>
    <col min="10758" max="10758" width="6.1640625" style="2" customWidth="1"/>
    <col min="10759" max="10762" width="4.6640625" style="2" customWidth="1"/>
    <col min="10763" max="10763" width="6.5" style="2" customWidth="1"/>
    <col min="10764" max="10764" width="5.83203125" style="2" customWidth="1"/>
    <col min="10765" max="10765" width="4.6640625" style="2" customWidth="1"/>
    <col min="10766" max="10767" width="5" style="2" customWidth="1"/>
    <col min="10768" max="10768" width="4.83203125" style="2" customWidth="1"/>
    <col min="10769" max="10774" width="5.33203125" style="2" customWidth="1"/>
    <col min="10775" max="10778" width="4.6640625" style="2" customWidth="1"/>
    <col min="10779" max="11011" width="5.5" style="2"/>
    <col min="11012" max="11012" width="4.1640625" style="2" customWidth="1"/>
    <col min="11013" max="11013" width="30.5" style="2" customWidth="1"/>
    <col min="11014" max="11014" width="6.1640625" style="2" customWidth="1"/>
    <col min="11015" max="11018" width="4.6640625" style="2" customWidth="1"/>
    <col min="11019" max="11019" width="6.5" style="2" customWidth="1"/>
    <col min="11020" max="11020" width="5.83203125" style="2" customWidth="1"/>
    <col min="11021" max="11021" width="4.6640625" style="2" customWidth="1"/>
    <col min="11022" max="11023" width="5" style="2" customWidth="1"/>
    <col min="11024" max="11024" width="4.83203125" style="2" customWidth="1"/>
    <col min="11025" max="11030" width="5.33203125" style="2" customWidth="1"/>
    <col min="11031" max="11034" width="4.6640625" style="2" customWidth="1"/>
    <col min="11035" max="11267" width="5.5" style="2"/>
    <col min="11268" max="11268" width="4.1640625" style="2" customWidth="1"/>
    <col min="11269" max="11269" width="30.5" style="2" customWidth="1"/>
    <col min="11270" max="11270" width="6.1640625" style="2" customWidth="1"/>
    <col min="11271" max="11274" width="4.6640625" style="2" customWidth="1"/>
    <col min="11275" max="11275" width="6.5" style="2" customWidth="1"/>
    <col min="11276" max="11276" width="5.83203125" style="2" customWidth="1"/>
    <col min="11277" max="11277" width="4.6640625" style="2" customWidth="1"/>
    <col min="11278" max="11279" width="5" style="2" customWidth="1"/>
    <col min="11280" max="11280" width="4.83203125" style="2" customWidth="1"/>
    <col min="11281" max="11286" width="5.33203125" style="2" customWidth="1"/>
    <col min="11287" max="11290" width="4.6640625" style="2" customWidth="1"/>
    <col min="11291" max="11523" width="5.5" style="2"/>
    <col min="11524" max="11524" width="4.1640625" style="2" customWidth="1"/>
    <col min="11525" max="11525" width="30.5" style="2" customWidth="1"/>
    <col min="11526" max="11526" width="6.1640625" style="2" customWidth="1"/>
    <col min="11527" max="11530" width="4.6640625" style="2" customWidth="1"/>
    <col min="11531" max="11531" width="6.5" style="2" customWidth="1"/>
    <col min="11532" max="11532" width="5.83203125" style="2" customWidth="1"/>
    <col min="11533" max="11533" width="4.6640625" style="2" customWidth="1"/>
    <col min="11534" max="11535" width="5" style="2" customWidth="1"/>
    <col min="11536" max="11536" width="4.83203125" style="2" customWidth="1"/>
    <col min="11537" max="11542" width="5.33203125" style="2" customWidth="1"/>
    <col min="11543" max="11546" width="4.6640625" style="2" customWidth="1"/>
    <col min="11547" max="11779" width="5.5" style="2"/>
    <col min="11780" max="11780" width="4.1640625" style="2" customWidth="1"/>
    <col min="11781" max="11781" width="30.5" style="2" customWidth="1"/>
    <col min="11782" max="11782" width="6.1640625" style="2" customWidth="1"/>
    <col min="11783" max="11786" width="4.6640625" style="2" customWidth="1"/>
    <col min="11787" max="11787" width="6.5" style="2" customWidth="1"/>
    <col min="11788" max="11788" width="5.83203125" style="2" customWidth="1"/>
    <col min="11789" max="11789" width="4.6640625" style="2" customWidth="1"/>
    <col min="11790" max="11791" width="5" style="2" customWidth="1"/>
    <col min="11792" max="11792" width="4.83203125" style="2" customWidth="1"/>
    <col min="11793" max="11798" width="5.33203125" style="2" customWidth="1"/>
    <col min="11799" max="11802" width="4.6640625" style="2" customWidth="1"/>
    <col min="11803" max="12035" width="5.5" style="2"/>
    <col min="12036" max="12036" width="4.1640625" style="2" customWidth="1"/>
    <col min="12037" max="12037" width="30.5" style="2" customWidth="1"/>
    <col min="12038" max="12038" width="6.1640625" style="2" customWidth="1"/>
    <col min="12039" max="12042" width="4.6640625" style="2" customWidth="1"/>
    <col min="12043" max="12043" width="6.5" style="2" customWidth="1"/>
    <col min="12044" max="12044" width="5.83203125" style="2" customWidth="1"/>
    <col min="12045" max="12045" width="4.6640625" style="2" customWidth="1"/>
    <col min="12046" max="12047" width="5" style="2" customWidth="1"/>
    <col min="12048" max="12048" width="4.83203125" style="2" customWidth="1"/>
    <col min="12049" max="12054" width="5.33203125" style="2" customWidth="1"/>
    <col min="12055" max="12058" width="4.6640625" style="2" customWidth="1"/>
    <col min="12059" max="12291" width="5.5" style="2"/>
    <col min="12292" max="12292" width="4.1640625" style="2" customWidth="1"/>
    <col min="12293" max="12293" width="30.5" style="2" customWidth="1"/>
    <col min="12294" max="12294" width="6.1640625" style="2" customWidth="1"/>
    <col min="12295" max="12298" width="4.6640625" style="2" customWidth="1"/>
    <col min="12299" max="12299" width="6.5" style="2" customWidth="1"/>
    <col min="12300" max="12300" width="5.83203125" style="2" customWidth="1"/>
    <col min="12301" max="12301" width="4.6640625" style="2" customWidth="1"/>
    <col min="12302" max="12303" width="5" style="2" customWidth="1"/>
    <col min="12304" max="12304" width="4.83203125" style="2" customWidth="1"/>
    <col min="12305" max="12310" width="5.33203125" style="2" customWidth="1"/>
    <col min="12311" max="12314" width="4.6640625" style="2" customWidth="1"/>
    <col min="12315" max="12547" width="5.5" style="2"/>
    <col min="12548" max="12548" width="4.1640625" style="2" customWidth="1"/>
    <col min="12549" max="12549" width="30.5" style="2" customWidth="1"/>
    <col min="12550" max="12550" width="6.1640625" style="2" customWidth="1"/>
    <col min="12551" max="12554" width="4.6640625" style="2" customWidth="1"/>
    <col min="12555" max="12555" width="6.5" style="2" customWidth="1"/>
    <col min="12556" max="12556" width="5.83203125" style="2" customWidth="1"/>
    <col min="12557" max="12557" width="4.6640625" style="2" customWidth="1"/>
    <col min="12558" max="12559" width="5" style="2" customWidth="1"/>
    <col min="12560" max="12560" width="4.83203125" style="2" customWidth="1"/>
    <col min="12561" max="12566" width="5.33203125" style="2" customWidth="1"/>
    <col min="12567" max="12570" width="4.6640625" style="2" customWidth="1"/>
    <col min="12571" max="12803" width="5.5" style="2"/>
    <col min="12804" max="12804" width="4.1640625" style="2" customWidth="1"/>
    <col min="12805" max="12805" width="30.5" style="2" customWidth="1"/>
    <col min="12806" max="12806" width="6.1640625" style="2" customWidth="1"/>
    <col min="12807" max="12810" width="4.6640625" style="2" customWidth="1"/>
    <col min="12811" max="12811" width="6.5" style="2" customWidth="1"/>
    <col min="12812" max="12812" width="5.83203125" style="2" customWidth="1"/>
    <col min="12813" max="12813" width="4.6640625" style="2" customWidth="1"/>
    <col min="12814" max="12815" width="5" style="2" customWidth="1"/>
    <col min="12816" max="12816" width="4.83203125" style="2" customWidth="1"/>
    <col min="12817" max="12822" width="5.33203125" style="2" customWidth="1"/>
    <col min="12823" max="12826" width="4.6640625" style="2" customWidth="1"/>
    <col min="12827" max="13059" width="5.5" style="2"/>
    <col min="13060" max="13060" width="4.1640625" style="2" customWidth="1"/>
    <col min="13061" max="13061" width="30.5" style="2" customWidth="1"/>
    <col min="13062" max="13062" width="6.1640625" style="2" customWidth="1"/>
    <col min="13063" max="13066" width="4.6640625" style="2" customWidth="1"/>
    <col min="13067" max="13067" width="6.5" style="2" customWidth="1"/>
    <col min="13068" max="13068" width="5.83203125" style="2" customWidth="1"/>
    <col min="13069" max="13069" width="4.6640625" style="2" customWidth="1"/>
    <col min="13070" max="13071" width="5" style="2" customWidth="1"/>
    <col min="13072" max="13072" width="4.83203125" style="2" customWidth="1"/>
    <col min="13073" max="13078" width="5.33203125" style="2" customWidth="1"/>
    <col min="13079" max="13082" width="4.6640625" style="2" customWidth="1"/>
    <col min="13083" max="13315" width="5.5" style="2"/>
    <col min="13316" max="13316" width="4.1640625" style="2" customWidth="1"/>
    <col min="13317" max="13317" width="30.5" style="2" customWidth="1"/>
    <col min="13318" max="13318" width="6.1640625" style="2" customWidth="1"/>
    <col min="13319" max="13322" width="4.6640625" style="2" customWidth="1"/>
    <col min="13323" max="13323" width="6.5" style="2" customWidth="1"/>
    <col min="13324" max="13324" width="5.83203125" style="2" customWidth="1"/>
    <col min="13325" max="13325" width="4.6640625" style="2" customWidth="1"/>
    <col min="13326" max="13327" width="5" style="2" customWidth="1"/>
    <col min="13328" max="13328" width="4.83203125" style="2" customWidth="1"/>
    <col min="13329" max="13334" width="5.33203125" style="2" customWidth="1"/>
    <col min="13335" max="13338" width="4.6640625" style="2" customWidth="1"/>
    <col min="13339" max="13571" width="5.5" style="2"/>
    <col min="13572" max="13572" width="4.1640625" style="2" customWidth="1"/>
    <col min="13573" max="13573" width="30.5" style="2" customWidth="1"/>
    <col min="13574" max="13574" width="6.1640625" style="2" customWidth="1"/>
    <col min="13575" max="13578" width="4.6640625" style="2" customWidth="1"/>
    <col min="13579" max="13579" width="6.5" style="2" customWidth="1"/>
    <col min="13580" max="13580" width="5.83203125" style="2" customWidth="1"/>
    <col min="13581" max="13581" width="4.6640625" style="2" customWidth="1"/>
    <col min="13582" max="13583" width="5" style="2" customWidth="1"/>
    <col min="13584" max="13584" width="4.83203125" style="2" customWidth="1"/>
    <col min="13585" max="13590" width="5.33203125" style="2" customWidth="1"/>
    <col min="13591" max="13594" width="4.6640625" style="2" customWidth="1"/>
    <col min="13595" max="13827" width="5.5" style="2"/>
    <col min="13828" max="13828" width="4.1640625" style="2" customWidth="1"/>
    <col min="13829" max="13829" width="30.5" style="2" customWidth="1"/>
    <col min="13830" max="13830" width="6.1640625" style="2" customWidth="1"/>
    <col min="13831" max="13834" width="4.6640625" style="2" customWidth="1"/>
    <col min="13835" max="13835" width="6.5" style="2" customWidth="1"/>
    <col min="13836" max="13836" width="5.83203125" style="2" customWidth="1"/>
    <col min="13837" max="13837" width="4.6640625" style="2" customWidth="1"/>
    <col min="13838" max="13839" width="5" style="2" customWidth="1"/>
    <col min="13840" max="13840" width="4.83203125" style="2" customWidth="1"/>
    <col min="13841" max="13846" width="5.33203125" style="2" customWidth="1"/>
    <col min="13847" max="13850" width="4.6640625" style="2" customWidth="1"/>
    <col min="13851" max="14083" width="5.5" style="2"/>
    <col min="14084" max="14084" width="4.1640625" style="2" customWidth="1"/>
    <col min="14085" max="14085" width="30.5" style="2" customWidth="1"/>
    <col min="14086" max="14086" width="6.1640625" style="2" customWidth="1"/>
    <col min="14087" max="14090" width="4.6640625" style="2" customWidth="1"/>
    <col min="14091" max="14091" width="6.5" style="2" customWidth="1"/>
    <col min="14092" max="14092" width="5.83203125" style="2" customWidth="1"/>
    <col min="14093" max="14093" width="4.6640625" style="2" customWidth="1"/>
    <col min="14094" max="14095" width="5" style="2" customWidth="1"/>
    <col min="14096" max="14096" width="4.83203125" style="2" customWidth="1"/>
    <col min="14097" max="14102" width="5.33203125" style="2" customWidth="1"/>
    <col min="14103" max="14106" width="4.6640625" style="2" customWidth="1"/>
    <col min="14107" max="14339" width="5.5" style="2"/>
    <col min="14340" max="14340" width="4.1640625" style="2" customWidth="1"/>
    <col min="14341" max="14341" width="30.5" style="2" customWidth="1"/>
    <col min="14342" max="14342" width="6.1640625" style="2" customWidth="1"/>
    <col min="14343" max="14346" width="4.6640625" style="2" customWidth="1"/>
    <col min="14347" max="14347" width="6.5" style="2" customWidth="1"/>
    <col min="14348" max="14348" width="5.83203125" style="2" customWidth="1"/>
    <col min="14349" max="14349" width="4.6640625" style="2" customWidth="1"/>
    <col min="14350" max="14351" width="5" style="2" customWidth="1"/>
    <col min="14352" max="14352" width="4.83203125" style="2" customWidth="1"/>
    <col min="14353" max="14358" width="5.33203125" style="2" customWidth="1"/>
    <col min="14359" max="14362" width="4.6640625" style="2" customWidth="1"/>
    <col min="14363" max="14595" width="5.5" style="2"/>
    <col min="14596" max="14596" width="4.1640625" style="2" customWidth="1"/>
    <col min="14597" max="14597" width="30.5" style="2" customWidth="1"/>
    <col min="14598" max="14598" width="6.1640625" style="2" customWidth="1"/>
    <col min="14599" max="14602" width="4.6640625" style="2" customWidth="1"/>
    <col min="14603" max="14603" width="6.5" style="2" customWidth="1"/>
    <col min="14604" max="14604" width="5.83203125" style="2" customWidth="1"/>
    <col min="14605" max="14605" width="4.6640625" style="2" customWidth="1"/>
    <col min="14606" max="14607" width="5" style="2" customWidth="1"/>
    <col min="14608" max="14608" width="4.83203125" style="2" customWidth="1"/>
    <col min="14609" max="14614" width="5.33203125" style="2" customWidth="1"/>
    <col min="14615" max="14618" width="4.6640625" style="2" customWidth="1"/>
    <col min="14619" max="14851" width="5.5" style="2"/>
    <col min="14852" max="14852" width="4.1640625" style="2" customWidth="1"/>
    <col min="14853" max="14853" width="30.5" style="2" customWidth="1"/>
    <col min="14854" max="14854" width="6.1640625" style="2" customWidth="1"/>
    <col min="14855" max="14858" width="4.6640625" style="2" customWidth="1"/>
    <col min="14859" max="14859" width="6.5" style="2" customWidth="1"/>
    <col min="14860" max="14860" width="5.83203125" style="2" customWidth="1"/>
    <col min="14861" max="14861" width="4.6640625" style="2" customWidth="1"/>
    <col min="14862" max="14863" width="5" style="2" customWidth="1"/>
    <col min="14864" max="14864" width="4.83203125" style="2" customWidth="1"/>
    <col min="14865" max="14870" width="5.33203125" style="2" customWidth="1"/>
    <col min="14871" max="14874" width="4.6640625" style="2" customWidth="1"/>
    <col min="14875" max="15107" width="5.5" style="2"/>
    <col min="15108" max="15108" width="4.1640625" style="2" customWidth="1"/>
    <col min="15109" max="15109" width="30.5" style="2" customWidth="1"/>
    <col min="15110" max="15110" width="6.1640625" style="2" customWidth="1"/>
    <col min="15111" max="15114" width="4.6640625" style="2" customWidth="1"/>
    <col min="15115" max="15115" width="6.5" style="2" customWidth="1"/>
    <col min="15116" max="15116" width="5.83203125" style="2" customWidth="1"/>
    <col min="15117" max="15117" width="4.6640625" style="2" customWidth="1"/>
    <col min="15118" max="15119" width="5" style="2" customWidth="1"/>
    <col min="15120" max="15120" width="4.83203125" style="2" customWidth="1"/>
    <col min="15121" max="15126" width="5.33203125" style="2" customWidth="1"/>
    <col min="15127" max="15130" width="4.6640625" style="2" customWidth="1"/>
    <col min="15131" max="15363" width="5.5" style="2"/>
    <col min="15364" max="15364" width="4.1640625" style="2" customWidth="1"/>
    <col min="15365" max="15365" width="30.5" style="2" customWidth="1"/>
    <col min="15366" max="15366" width="6.1640625" style="2" customWidth="1"/>
    <col min="15367" max="15370" width="4.6640625" style="2" customWidth="1"/>
    <col min="15371" max="15371" width="6.5" style="2" customWidth="1"/>
    <col min="15372" max="15372" width="5.83203125" style="2" customWidth="1"/>
    <col min="15373" max="15373" width="4.6640625" style="2" customWidth="1"/>
    <col min="15374" max="15375" width="5" style="2" customWidth="1"/>
    <col min="15376" max="15376" width="4.83203125" style="2" customWidth="1"/>
    <col min="15377" max="15382" width="5.33203125" style="2" customWidth="1"/>
    <col min="15383" max="15386" width="4.6640625" style="2" customWidth="1"/>
    <col min="15387" max="15619" width="5.5" style="2"/>
    <col min="15620" max="15620" width="4.1640625" style="2" customWidth="1"/>
    <col min="15621" max="15621" width="30.5" style="2" customWidth="1"/>
    <col min="15622" max="15622" width="6.1640625" style="2" customWidth="1"/>
    <col min="15623" max="15626" width="4.6640625" style="2" customWidth="1"/>
    <col min="15627" max="15627" width="6.5" style="2" customWidth="1"/>
    <col min="15628" max="15628" width="5.83203125" style="2" customWidth="1"/>
    <col min="15629" max="15629" width="4.6640625" style="2" customWidth="1"/>
    <col min="15630" max="15631" width="5" style="2" customWidth="1"/>
    <col min="15632" max="15632" width="4.83203125" style="2" customWidth="1"/>
    <col min="15633" max="15638" width="5.33203125" style="2" customWidth="1"/>
    <col min="15639" max="15642" width="4.6640625" style="2" customWidth="1"/>
    <col min="15643" max="15875" width="5.5" style="2"/>
    <col min="15876" max="15876" width="4.1640625" style="2" customWidth="1"/>
    <col min="15877" max="15877" width="30.5" style="2" customWidth="1"/>
    <col min="15878" max="15878" width="6.1640625" style="2" customWidth="1"/>
    <col min="15879" max="15882" width="4.6640625" style="2" customWidth="1"/>
    <col min="15883" max="15883" width="6.5" style="2" customWidth="1"/>
    <col min="15884" max="15884" width="5.83203125" style="2" customWidth="1"/>
    <col min="15885" max="15885" width="4.6640625" style="2" customWidth="1"/>
    <col min="15886" max="15887" width="5" style="2" customWidth="1"/>
    <col min="15888" max="15888" width="4.83203125" style="2" customWidth="1"/>
    <col min="15889" max="15894" width="5.33203125" style="2" customWidth="1"/>
    <col min="15895" max="15898" width="4.6640625" style="2" customWidth="1"/>
    <col min="15899" max="16131" width="5.5" style="2"/>
    <col min="16132" max="16132" width="4.1640625" style="2" customWidth="1"/>
    <col min="16133" max="16133" width="30.5" style="2" customWidth="1"/>
    <col min="16134" max="16134" width="6.1640625" style="2" customWidth="1"/>
    <col min="16135" max="16138" width="4.6640625" style="2" customWidth="1"/>
    <col min="16139" max="16139" width="6.5" style="2" customWidth="1"/>
    <col min="16140" max="16140" width="5.83203125" style="2" customWidth="1"/>
    <col min="16141" max="16141" width="4.6640625" style="2" customWidth="1"/>
    <col min="16142" max="16143" width="5" style="2" customWidth="1"/>
    <col min="16144" max="16144" width="4.83203125" style="2" customWidth="1"/>
    <col min="16145" max="16150" width="5.33203125" style="2" customWidth="1"/>
    <col min="16151" max="16154" width="4.6640625" style="2" customWidth="1"/>
    <col min="16155" max="16384" width="5.5" style="2"/>
  </cols>
  <sheetData>
    <row r="1" spans="1:30" s="75" customFormat="1" ht="36" customHeight="1" x14ac:dyDescent="0.2">
      <c r="A1" s="932" t="s">
        <v>593</v>
      </c>
      <c r="B1" s="932"/>
      <c r="C1" s="932"/>
      <c r="D1" s="932"/>
      <c r="E1" s="932"/>
      <c r="F1" s="932"/>
      <c r="G1" s="932"/>
      <c r="H1" s="932"/>
      <c r="I1" s="932"/>
      <c r="J1" s="932"/>
      <c r="K1" s="932"/>
      <c r="L1" s="932"/>
      <c r="M1" s="932"/>
      <c r="N1" s="932"/>
      <c r="O1" s="932"/>
      <c r="P1" s="932"/>
      <c r="Q1" s="932"/>
      <c r="R1" s="932"/>
      <c r="S1" s="932"/>
      <c r="T1" s="932"/>
      <c r="U1" s="932"/>
      <c r="V1" s="932"/>
      <c r="W1" s="932"/>
      <c r="X1" s="932"/>
      <c r="Y1" s="933"/>
      <c r="Z1" s="877" t="s">
        <v>200</v>
      </c>
      <c r="AA1" s="877"/>
      <c r="AC1" s="2"/>
    </row>
    <row r="2" spans="1:30" s="75" customFormat="1" ht="18" x14ac:dyDescent="0.2">
      <c r="A2" s="297"/>
      <c r="B2" s="297"/>
      <c r="C2" s="297"/>
      <c r="D2" s="297"/>
      <c r="E2" s="297"/>
      <c r="F2" s="297"/>
      <c r="G2" s="297"/>
      <c r="H2" s="297"/>
      <c r="I2" s="297"/>
      <c r="J2" s="297"/>
      <c r="K2" s="297"/>
      <c r="L2" s="297"/>
      <c r="M2" s="297"/>
      <c r="N2" s="297"/>
      <c r="O2" s="297"/>
      <c r="P2" s="297"/>
      <c r="Q2" s="297"/>
      <c r="R2" s="297"/>
      <c r="S2" s="297"/>
      <c r="T2" s="297"/>
      <c r="U2" s="297"/>
      <c r="V2" s="298"/>
      <c r="W2" s="298"/>
      <c r="X2" s="298"/>
      <c r="Y2" s="298"/>
      <c r="Z2" s="299"/>
      <c r="AA2" s="299"/>
      <c r="AC2" s="2"/>
    </row>
    <row r="3" spans="1:30" s="25" customFormat="1" ht="52.5" customHeight="1" x14ac:dyDescent="0.2">
      <c r="A3" s="890" t="s">
        <v>294</v>
      </c>
      <c r="B3" s="890" t="s">
        <v>48</v>
      </c>
      <c r="C3" s="849" t="s">
        <v>55</v>
      </c>
      <c r="D3" s="883" t="s">
        <v>559</v>
      </c>
      <c r="E3" s="884"/>
      <c r="F3" s="884"/>
      <c r="G3" s="885"/>
      <c r="H3" s="941" t="s">
        <v>188</v>
      </c>
      <c r="I3" s="942"/>
      <c r="J3" s="883" t="s">
        <v>189</v>
      </c>
      <c r="K3" s="884"/>
      <c r="L3" s="884"/>
      <c r="M3" s="885"/>
      <c r="N3" s="941" t="s">
        <v>498</v>
      </c>
      <c r="O3" s="942"/>
      <c r="P3" s="935" t="s">
        <v>6</v>
      </c>
      <c r="Q3" s="936"/>
      <c r="R3" s="936"/>
      <c r="S3" s="936"/>
      <c r="T3" s="936"/>
      <c r="U3" s="936"/>
      <c r="V3" s="937" t="s">
        <v>190</v>
      </c>
      <c r="W3" s="938"/>
      <c r="X3" s="938"/>
      <c r="Y3" s="938"/>
      <c r="Z3" s="938"/>
      <c r="AA3" s="939"/>
      <c r="AC3" s="2"/>
    </row>
    <row r="4" spans="1:30" s="25" customFormat="1" ht="67.5" customHeight="1" x14ac:dyDescent="0.2">
      <c r="A4" s="891"/>
      <c r="B4" s="891"/>
      <c r="C4" s="882"/>
      <c r="D4" s="789" t="s">
        <v>147</v>
      </c>
      <c r="E4" s="789" t="s">
        <v>150</v>
      </c>
      <c r="F4" s="789" t="s">
        <v>558</v>
      </c>
      <c r="G4" s="789" t="s">
        <v>169</v>
      </c>
      <c r="H4" s="943" t="s">
        <v>500</v>
      </c>
      <c r="I4" s="789" t="s">
        <v>501</v>
      </c>
      <c r="J4" s="789" t="s">
        <v>24</v>
      </c>
      <c r="K4" s="789" t="s">
        <v>25</v>
      </c>
      <c r="L4" s="789" t="s">
        <v>191</v>
      </c>
      <c r="M4" s="789" t="s">
        <v>13</v>
      </c>
      <c r="N4" s="943" t="s">
        <v>499</v>
      </c>
      <c r="O4" s="789" t="s">
        <v>502</v>
      </c>
      <c r="P4" s="790" t="s">
        <v>192</v>
      </c>
      <c r="Q4" s="790" t="s">
        <v>193</v>
      </c>
      <c r="R4" s="934" t="s">
        <v>503</v>
      </c>
      <c r="S4" s="934"/>
      <c r="T4" s="934" t="s">
        <v>504</v>
      </c>
      <c r="U4" s="934"/>
      <c r="V4" s="934" t="s">
        <v>140</v>
      </c>
      <c r="W4" s="934"/>
      <c r="X4" s="934" t="s">
        <v>141</v>
      </c>
      <c r="Y4" s="934"/>
      <c r="Z4" s="934" t="s">
        <v>194</v>
      </c>
      <c r="AA4" s="934"/>
      <c r="AC4" s="2"/>
    </row>
    <row r="5" spans="1:30" s="26" customFormat="1" ht="51" customHeight="1" x14ac:dyDescent="0.2">
      <c r="A5" s="940"/>
      <c r="B5" s="940"/>
      <c r="C5" s="882"/>
      <c r="D5" s="789"/>
      <c r="E5" s="789"/>
      <c r="F5" s="789"/>
      <c r="G5" s="789"/>
      <c r="H5" s="943"/>
      <c r="I5" s="789"/>
      <c r="J5" s="789"/>
      <c r="K5" s="789"/>
      <c r="L5" s="789"/>
      <c r="M5" s="789"/>
      <c r="N5" s="943"/>
      <c r="O5" s="789"/>
      <c r="P5" s="791"/>
      <c r="Q5" s="791"/>
      <c r="R5" s="212" t="s">
        <v>308</v>
      </c>
      <c r="S5" s="212" t="s">
        <v>278</v>
      </c>
      <c r="T5" s="212" t="s">
        <v>308</v>
      </c>
      <c r="U5" s="212" t="s">
        <v>278</v>
      </c>
      <c r="V5" s="212" t="s">
        <v>308</v>
      </c>
      <c r="W5" s="212" t="s">
        <v>278</v>
      </c>
      <c r="X5" s="212" t="s">
        <v>308</v>
      </c>
      <c r="Y5" s="212" t="s">
        <v>278</v>
      </c>
      <c r="Z5" s="212" t="s">
        <v>308</v>
      </c>
      <c r="AA5" s="212" t="s">
        <v>278</v>
      </c>
      <c r="AC5" s="2"/>
    </row>
    <row r="6" spans="1:30" s="36" customFormat="1" ht="15" customHeight="1" x14ac:dyDescent="0.2">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c r="Q6" s="196">
        <v>17</v>
      </c>
      <c r="R6" s="196">
        <v>18</v>
      </c>
      <c r="S6" s="196">
        <v>19</v>
      </c>
      <c r="T6" s="196">
        <v>20</v>
      </c>
      <c r="U6" s="196">
        <v>21</v>
      </c>
      <c r="V6" s="196">
        <v>22</v>
      </c>
      <c r="W6" s="196">
        <v>23</v>
      </c>
      <c r="X6" s="196">
        <v>24</v>
      </c>
      <c r="Y6" s="196">
        <v>25</v>
      </c>
      <c r="Z6" s="196">
        <v>26</v>
      </c>
      <c r="AA6" s="196">
        <v>27</v>
      </c>
      <c r="AC6" s="2"/>
    </row>
    <row r="7" spans="1:30" s="5" customFormat="1" ht="27.75" customHeight="1" x14ac:dyDescent="0.15">
      <c r="A7" s="197"/>
      <c r="B7" s="263" t="s">
        <v>183</v>
      </c>
      <c r="C7" s="622">
        <f t="shared" ref="C7:C13" si="0">SUM(D7:G7)</f>
        <v>0</v>
      </c>
      <c r="D7" s="615"/>
      <c r="E7" s="629"/>
      <c r="F7" s="629"/>
      <c r="G7" s="629"/>
      <c r="H7" s="623">
        <f t="shared" ref="H7:H13" si="1">SUM(J7:M7)</f>
        <v>0</v>
      </c>
      <c r="I7" s="628"/>
      <c r="J7" s="628"/>
      <c r="K7" s="628"/>
      <c r="L7" s="628"/>
      <c r="M7" s="628"/>
      <c r="N7" s="628"/>
      <c r="O7" s="628"/>
      <c r="P7" s="628"/>
      <c r="Q7" s="628"/>
      <c r="R7" s="628"/>
      <c r="S7" s="628"/>
      <c r="T7" s="628"/>
      <c r="U7" s="628"/>
      <c r="V7" s="628"/>
      <c r="W7" s="628"/>
      <c r="X7" s="628"/>
      <c r="Y7" s="628"/>
      <c r="Z7" s="628"/>
      <c r="AA7" s="628"/>
      <c r="AB7" s="411" t="str">
        <f t="shared" ref="AB7:AB13" si="2">IF(AND((R7+T7)&lt;=I7,I7&lt;=H7,O7&lt;=N7,(S7+U7)&lt;=O7,(V7+X7+Z7)&lt;=I7,(W7+Y7+AA7)&lt;=O7),"Đúng","Sai")</f>
        <v>Đúng</v>
      </c>
      <c r="AC7" s="411" t="str">
        <f t="shared" ref="AC7:AC13" si="3">IF(H7=J7+K7+L7+M7,"Đúng","Sai")</f>
        <v>Đúng</v>
      </c>
      <c r="AD7" s="411" t="str">
        <f t="shared" ref="AD7:AD13" si="4">IF(C7=P7+Q7,"Đúng","Sai")</f>
        <v>Đúng</v>
      </c>
    </row>
    <row r="8" spans="1:30" s="5" customFormat="1" ht="29.25" customHeight="1" x14ac:dyDescent="0.15">
      <c r="A8" s="200"/>
      <c r="B8" s="201" t="s">
        <v>184</v>
      </c>
      <c r="C8" s="624">
        <f t="shared" si="0"/>
        <v>0</v>
      </c>
      <c r="D8" s="100"/>
      <c r="E8" s="616"/>
      <c r="F8" s="616"/>
      <c r="G8" s="616"/>
      <c r="H8" s="625">
        <f t="shared" si="1"/>
        <v>0</v>
      </c>
      <c r="I8" s="615"/>
      <c r="J8" s="615"/>
      <c r="K8" s="615"/>
      <c r="L8" s="615"/>
      <c r="M8" s="615"/>
      <c r="N8" s="615"/>
      <c r="O8" s="615"/>
      <c r="P8" s="615"/>
      <c r="Q8" s="615"/>
      <c r="R8" s="615"/>
      <c r="S8" s="615"/>
      <c r="T8" s="615"/>
      <c r="U8" s="615"/>
      <c r="V8" s="615"/>
      <c r="W8" s="615"/>
      <c r="X8" s="615"/>
      <c r="Y8" s="615"/>
      <c r="Z8" s="615"/>
      <c r="AA8" s="615"/>
      <c r="AB8" s="411" t="str">
        <f t="shared" si="2"/>
        <v>Đúng</v>
      </c>
      <c r="AC8" s="411" t="str">
        <f t="shared" si="3"/>
        <v>Đúng</v>
      </c>
      <c r="AD8" s="411" t="str">
        <f t="shared" si="4"/>
        <v>Đúng</v>
      </c>
    </row>
    <row r="9" spans="1:30" s="5" customFormat="1" ht="36" customHeight="1" x14ac:dyDescent="0.15">
      <c r="A9" s="204"/>
      <c r="B9" s="201" t="s">
        <v>195</v>
      </c>
      <c r="C9" s="624">
        <f t="shared" si="0"/>
        <v>0</v>
      </c>
      <c r="D9" s="615"/>
      <c r="E9" s="615"/>
      <c r="F9" s="616"/>
      <c r="G9" s="616"/>
      <c r="H9" s="625">
        <f t="shared" si="1"/>
        <v>0</v>
      </c>
      <c r="I9" s="615"/>
      <c r="J9" s="615"/>
      <c r="K9" s="615"/>
      <c r="L9" s="615"/>
      <c r="M9" s="615"/>
      <c r="N9" s="615"/>
      <c r="O9" s="615"/>
      <c r="P9" s="615"/>
      <c r="Q9" s="615"/>
      <c r="R9" s="615"/>
      <c r="S9" s="615"/>
      <c r="T9" s="615"/>
      <c r="U9" s="615"/>
      <c r="V9" s="615"/>
      <c r="W9" s="615"/>
      <c r="X9" s="615"/>
      <c r="Y9" s="615"/>
      <c r="Z9" s="615"/>
      <c r="AA9" s="615"/>
      <c r="AB9" s="411" t="str">
        <f t="shared" si="2"/>
        <v>Đúng</v>
      </c>
      <c r="AC9" s="411" t="str">
        <f t="shared" si="3"/>
        <v>Đúng</v>
      </c>
      <c r="AD9" s="411" t="str">
        <f t="shared" si="4"/>
        <v>Đúng</v>
      </c>
    </row>
    <row r="10" spans="1:30" s="5" customFormat="1" ht="30" customHeight="1" x14ac:dyDescent="0.15">
      <c r="A10" s="204"/>
      <c r="B10" s="201" t="s">
        <v>152</v>
      </c>
      <c r="C10" s="624">
        <f t="shared" si="0"/>
        <v>0</v>
      </c>
      <c r="D10" s="615"/>
      <c r="E10" s="615"/>
      <c r="F10" s="616"/>
      <c r="G10" s="616"/>
      <c r="H10" s="625">
        <f t="shared" si="1"/>
        <v>0</v>
      </c>
      <c r="I10" s="615"/>
      <c r="J10" s="615"/>
      <c r="K10" s="615"/>
      <c r="L10" s="615"/>
      <c r="M10" s="615"/>
      <c r="N10" s="615"/>
      <c r="O10" s="615"/>
      <c r="P10" s="615"/>
      <c r="Q10" s="615"/>
      <c r="R10" s="615"/>
      <c r="S10" s="615"/>
      <c r="T10" s="615"/>
      <c r="U10" s="615"/>
      <c r="V10" s="615"/>
      <c r="W10" s="615"/>
      <c r="X10" s="615"/>
      <c r="Y10" s="615"/>
      <c r="Z10" s="615"/>
      <c r="AA10" s="615"/>
      <c r="AB10" s="411" t="str">
        <f t="shared" si="2"/>
        <v>Đúng</v>
      </c>
      <c r="AC10" s="411" t="str">
        <f t="shared" si="3"/>
        <v>Đúng</v>
      </c>
      <c r="AD10" s="411" t="str">
        <f t="shared" si="4"/>
        <v>Đúng</v>
      </c>
    </row>
    <row r="11" spans="1:30" s="5" customFormat="1" ht="25.5" customHeight="1" x14ac:dyDescent="0.15">
      <c r="A11" s="204"/>
      <c r="B11" s="201" t="s">
        <v>300</v>
      </c>
      <c r="C11" s="624">
        <f t="shared" si="0"/>
        <v>0</v>
      </c>
      <c r="D11" s="615"/>
      <c r="E11" s="615"/>
      <c r="F11" s="615"/>
      <c r="G11" s="616"/>
      <c r="H11" s="625">
        <f t="shared" si="1"/>
        <v>0</v>
      </c>
      <c r="I11" s="615"/>
      <c r="J11" s="615"/>
      <c r="K11" s="615"/>
      <c r="L11" s="615"/>
      <c r="M11" s="615"/>
      <c r="N11" s="615"/>
      <c r="O11" s="615"/>
      <c r="P11" s="615"/>
      <c r="Q11" s="615"/>
      <c r="R11" s="615"/>
      <c r="S11" s="615"/>
      <c r="T11" s="615"/>
      <c r="U11" s="615"/>
      <c r="V11" s="615"/>
      <c r="W11" s="615"/>
      <c r="X11" s="615"/>
      <c r="Y11" s="615"/>
      <c r="Z11" s="615"/>
      <c r="AA11" s="615"/>
      <c r="AB11" s="411" t="str">
        <f t="shared" si="2"/>
        <v>Đúng</v>
      </c>
      <c r="AC11" s="411" t="str">
        <f t="shared" si="3"/>
        <v>Đúng</v>
      </c>
      <c r="AD11" s="411" t="str">
        <f t="shared" si="4"/>
        <v>Đúng</v>
      </c>
    </row>
    <row r="12" spans="1:30" s="5" customFormat="1" ht="25.5" customHeight="1" x14ac:dyDescent="0.15">
      <c r="A12" s="204"/>
      <c r="B12" s="201" t="s">
        <v>186</v>
      </c>
      <c r="C12" s="624">
        <f t="shared" si="0"/>
        <v>0</v>
      </c>
      <c r="D12" s="615"/>
      <c r="E12" s="615"/>
      <c r="F12" s="615"/>
      <c r="G12" s="616"/>
      <c r="H12" s="625">
        <f t="shared" si="1"/>
        <v>0</v>
      </c>
      <c r="I12" s="615"/>
      <c r="J12" s="615"/>
      <c r="K12" s="615"/>
      <c r="L12" s="615"/>
      <c r="M12" s="615"/>
      <c r="N12" s="615"/>
      <c r="O12" s="615"/>
      <c r="P12" s="615"/>
      <c r="Q12" s="615"/>
      <c r="R12" s="615"/>
      <c r="S12" s="615"/>
      <c r="T12" s="615"/>
      <c r="U12" s="615"/>
      <c r="V12" s="615"/>
      <c r="W12" s="615"/>
      <c r="X12" s="615"/>
      <c r="Y12" s="615"/>
      <c r="Z12" s="615"/>
      <c r="AA12" s="615"/>
      <c r="AB12" s="411" t="str">
        <f t="shared" si="2"/>
        <v>Đúng</v>
      </c>
      <c r="AC12" s="411" t="str">
        <f t="shared" si="3"/>
        <v>Đúng</v>
      </c>
      <c r="AD12" s="411" t="str">
        <f t="shared" si="4"/>
        <v>Đúng</v>
      </c>
    </row>
    <row r="13" spans="1:30" s="5" customFormat="1" ht="23.25" customHeight="1" x14ac:dyDescent="0.15">
      <c r="A13" s="253"/>
      <c r="B13" s="256" t="s">
        <v>13</v>
      </c>
      <c r="C13" s="626">
        <f t="shared" si="0"/>
        <v>0</v>
      </c>
      <c r="D13" s="630"/>
      <c r="E13" s="630"/>
      <c r="F13" s="630"/>
      <c r="G13" s="630"/>
      <c r="H13" s="627">
        <f t="shared" si="1"/>
        <v>0</v>
      </c>
      <c r="I13" s="630"/>
      <c r="J13" s="630"/>
      <c r="K13" s="630"/>
      <c r="L13" s="630"/>
      <c r="M13" s="630"/>
      <c r="N13" s="630"/>
      <c r="O13" s="630"/>
      <c r="P13" s="615"/>
      <c r="Q13" s="630"/>
      <c r="R13" s="630"/>
      <c r="S13" s="630"/>
      <c r="T13" s="630"/>
      <c r="U13" s="630"/>
      <c r="V13" s="630"/>
      <c r="W13" s="630"/>
      <c r="X13" s="630"/>
      <c r="Y13" s="630"/>
      <c r="Z13" s="630"/>
      <c r="AA13" s="630"/>
      <c r="AB13" s="411" t="str">
        <f t="shared" si="2"/>
        <v>Đúng</v>
      </c>
      <c r="AC13" s="411" t="str">
        <f t="shared" si="3"/>
        <v>Đúng</v>
      </c>
      <c r="AD13" s="411" t="str">
        <f t="shared" si="4"/>
        <v>Đúng</v>
      </c>
    </row>
    <row r="14" spans="1:30" s="38" customFormat="1" ht="24.75" customHeight="1" x14ac:dyDescent="0.2">
      <c r="A14" s="292" t="s">
        <v>22</v>
      </c>
      <c r="B14" s="292" t="s">
        <v>658</v>
      </c>
      <c r="C14" s="449">
        <f>SUM(C7:C13)</f>
        <v>0</v>
      </c>
      <c r="D14" s="449">
        <f>SUM(D7:D13)</f>
        <v>0</v>
      </c>
      <c r="E14" s="449">
        <f t="shared" ref="E14:AA14" si="5">SUM(E7:E13)</f>
        <v>0</v>
      </c>
      <c r="F14" s="449">
        <f t="shared" si="5"/>
        <v>0</v>
      </c>
      <c r="G14" s="449">
        <f>SUM(G7:G13)</f>
        <v>0</v>
      </c>
      <c r="H14" s="449">
        <f>SUM(H7:H13)</f>
        <v>0</v>
      </c>
      <c r="I14" s="449">
        <f t="shared" si="5"/>
        <v>0</v>
      </c>
      <c r="J14" s="449">
        <f t="shared" si="5"/>
        <v>0</v>
      </c>
      <c r="K14" s="449">
        <f t="shared" si="5"/>
        <v>0</v>
      </c>
      <c r="L14" s="449">
        <f t="shared" si="5"/>
        <v>0</v>
      </c>
      <c r="M14" s="449">
        <f t="shared" si="5"/>
        <v>0</v>
      </c>
      <c r="N14" s="449">
        <f t="shared" si="5"/>
        <v>0</v>
      </c>
      <c r="O14" s="449">
        <f t="shared" si="5"/>
        <v>0</v>
      </c>
      <c r="P14" s="449">
        <f t="shared" si="5"/>
        <v>0</v>
      </c>
      <c r="Q14" s="449">
        <f t="shared" si="5"/>
        <v>0</v>
      </c>
      <c r="R14" s="449">
        <f t="shared" si="5"/>
        <v>0</v>
      </c>
      <c r="S14" s="449">
        <f t="shared" si="5"/>
        <v>0</v>
      </c>
      <c r="T14" s="449">
        <f t="shared" si="5"/>
        <v>0</v>
      </c>
      <c r="U14" s="449">
        <f t="shared" si="5"/>
        <v>0</v>
      </c>
      <c r="V14" s="449">
        <f t="shared" si="5"/>
        <v>0</v>
      </c>
      <c r="W14" s="449">
        <f t="shared" si="5"/>
        <v>0</v>
      </c>
      <c r="X14" s="449">
        <f t="shared" si="5"/>
        <v>0</v>
      </c>
      <c r="Y14" s="449">
        <f t="shared" si="5"/>
        <v>0</v>
      </c>
      <c r="Z14" s="449">
        <f t="shared" si="5"/>
        <v>0</v>
      </c>
      <c r="AA14" s="449">
        <f t="shared" si="5"/>
        <v>0</v>
      </c>
      <c r="AC14" s="2"/>
    </row>
    <row r="15" spans="1:30" x14ac:dyDescent="0.2">
      <c r="U15" s="15"/>
      <c r="V15" s="2"/>
      <c r="W15" s="2"/>
    </row>
    <row r="17" spans="4:27" x14ac:dyDescent="0.2">
      <c r="D17" s="112"/>
      <c r="E17" s="112"/>
      <c r="F17" s="112"/>
      <c r="G17" s="109"/>
      <c r="H17" s="109"/>
      <c r="I17" s="109"/>
      <c r="J17" s="109"/>
      <c r="K17" s="109"/>
      <c r="L17" s="109"/>
      <c r="M17" s="109"/>
      <c r="N17" s="109"/>
      <c r="O17" s="109"/>
      <c r="P17" s="109"/>
      <c r="Q17" s="109"/>
      <c r="R17" s="109"/>
      <c r="S17" s="109"/>
      <c r="T17" s="109"/>
      <c r="U17" s="109"/>
      <c r="V17" s="131"/>
      <c r="W17" s="131"/>
      <c r="X17" s="109"/>
      <c r="Y17" s="109"/>
      <c r="Z17" s="110"/>
      <c r="AA17" s="112"/>
    </row>
    <row r="18" spans="4:27" x14ac:dyDescent="0.2">
      <c r="D18" s="112"/>
      <c r="E18" s="112"/>
      <c r="F18" s="112"/>
      <c r="G18" s="109"/>
      <c r="H18" s="109"/>
      <c r="I18" s="109"/>
      <c r="J18" s="109"/>
      <c r="K18" s="109"/>
      <c r="L18" s="109"/>
      <c r="M18" s="109"/>
      <c r="N18" s="109"/>
      <c r="O18" s="109"/>
      <c r="P18" s="109"/>
      <c r="Q18" s="109"/>
      <c r="R18" s="109"/>
      <c r="S18" s="109"/>
      <c r="T18" s="109"/>
      <c r="U18" s="109"/>
      <c r="V18" s="131"/>
      <c r="W18" s="131"/>
      <c r="X18" s="109"/>
      <c r="Y18" s="109"/>
      <c r="Z18" s="110"/>
      <c r="AA18" s="112"/>
    </row>
    <row r="19" spans="4:27" x14ac:dyDescent="0.2">
      <c r="D19" s="112"/>
      <c r="E19" s="112"/>
      <c r="F19" s="112"/>
      <c r="G19" s="109"/>
      <c r="H19" s="109"/>
      <c r="I19" s="109"/>
      <c r="J19" s="109"/>
      <c r="K19" s="109"/>
      <c r="L19" s="109"/>
      <c r="M19" s="109"/>
      <c r="N19" s="109"/>
      <c r="O19" s="109"/>
      <c r="P19" s="132"/>
      <c r="Q19" s="109"/>
      <c r="R19" s="109"/>
      <c r="S19" s="109"/>
      <c r="T19" s="109"/>
      <c r="U19" s="109"/>
      <c r="V19" s="133"/>
      <c r="W19" s="131"/>
      <c r="X19" s="109"/>
      <c r="Y19" s="109"/>
      <c r="Z19" s="110"/>
      <c r="AA19" s="112"/>
    </row>
    <row r="20" spans="4:27" x14ac:dyDescent="0.2">
      <c r="D20" s="112"/>
      <c r="E20" s="112"/>
      <c r="F20" s="112"/>
      <c r="G20" s="109"/>
      <c r="H20" s="109"/>
      <c r="I20" s="109"/>
      <c r="J20" s="109"/>
      <c r="K20" s="109"/>
      <c r="L20" s="109"/>
      <c r="M20" s="109"/>
      <c r="N20" s="109"/>
      <c r="O20" s="109"/>
      <c r="P20" s="109"/>
      <c r="Q20" s="109"/>
      <c r="R20" s="109"/>
      <c r="S20" s="109"/>
      <c r="T20" s="109"/>
      <c r="U20" s="109"/>
      <c r="V20" s="131"/>
      <c r="W20" s="131"/>
      <c r="X20" s="109"/>
      <c r="Y20" s="109"/>
      <c r="Z20" s="110"/>
      <c r="AA20" s="112"/>
    </row>
    <row r="21" spans="4:27" x14ac:dyDescent="0.2">
      <c r="D21" s="112"/>
      <c r="E21" s="112"/>
      <c r="F21" s="112"/>
      <c r="G21" s="112"/>
      <c r="H21" s="111"/>
      <c r="I21" s="112"/>
      <c r="J21" s="112"/>
      <c r="K21" s="112"/>
      <c r="L21" s="112"/>
      <c r="M21" s="112"/>
      <c r="N21" s="112"/>
      <c r="O21" s="112"/>
      <c r="P21" s="112"/>
      <c r="Q21" s="112"/>
      <c r="R21" s="112"/>
      <c r="S21" s="112"/>
      <c r="T21" s="112"/>
      <c r="U21" s="112"/>
      <c r="V21" s="130"/>
      <c r="W21" s="130"/>
      <c r="X21" s="112"/>
      <c r="Y21" s="112"/>
      <c r="Z21" s="112"/>
      <c r="AA21" s="112"/>
    </row>
  </sheetData>
  <sheetProtection algorithmName="SHA-512" hashValue="oPFDiqHeRXJnw/O52Wkv4AiGwrsj0dYwVvvnIqGd6iYFhYARCow7LlDe8qxB2zmTk+/I5pxbvzmXs1ZKImfPxA==" saltValue="uqWrLdG75KvhH8JjgZ1rgA==" spinCount="100000" sheet="1" formatCells="0" formatColumns="0" formatRows="0"/>
  <mergeCells count="30">
    <mergeCell ref="R4:S4"/>
    <mergeCell ref="Z4:AA4"/>
    <mergeCell ref="H4:H5"/>
    <mergeCell ref="I4:I5"/>
    <mergeCell ref="J4:J5"/>
    <mergeCell ref="K4:K5"/>
    <mergeCell ref="L4:L5"/>
    <mergeCell ref="M4:M5"/>
    <mergeCell ref="O4:O5"/>
    <mergeCell ref="P4:P5"/>
    <mergeCell ref="Q4:Q5"/>
    <mergeCell ref="N4:N5"/>
    <mergeCell ref="V4:W4"/>
    <mergeCell ref="T4:U4"/>
    <mergeCell ref="A1:Y1"/>
    <mergeCell ref="X4:Y4"/>
    <mergeCell ref="G4:G5"/>
    <mergeCell ref="F4:F5"/>
    <mergeCell ref="E4:E5"/>
    <mergeCell ref="D4:D5"/>
    <mergeCell ref="J3:M3"/>
    <mergeCell ref="P3:U3"/>
    <mergeCell ref="V3:AA3"/>
    <mergeCell ref="Z1:AA1"/>
    <mergeCell ref="A3:A5"/>
    <mergeCell ref="B3:B5"/>
    <mergeCell ref="C3:C5"/>
    <mergeCell ref="D3:G3"/>
    <mergeCell ref="H3:I3"/>
    <mergeCell ref="N3:O3"/>
  </mergeCells>
  <conditionalFormatting sqref="AB1:AC1048576">
    <cfRule type="cellIs" dxfId="28" priority="1" operator="equal">
      <formula>"Đúng"</formula>
    </cfRule>
  </conditionalFormatting>
  <conditionalFormatting sqref="AD7:AD13">
    <cfRule type="cellIs" dxfId="27" priority="4" operator="equal">
      <formula>"Đúng"</formula>
    </cfRule>
  </conditionalFormatting>
  <pageMargins left="0.51181102362204722" right="0" top="0.23622047244094491" bottom="0.23622047244094491" header="0" footer="0"/>
  <pageSetup paperSize="9" scale="84"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tabColor rgb="FFFFFF00"/>
    <pageSetUpPr fitToPage="1"/>
  </sheetPr>
  <dimension ref="A1:U34"/>
  <sheetViews>
    <sheetView topLeftCell="A10" zoomScale="130" zoomScaleNormal="130" zoomScalePageLayoutView="130" workbookViewId="0">
      <selection activeCell="H21" sqref="H21"/>
    </sheetView>
  </sheetViews>
  <sheetFormatPr baseColWidth="10" defaultColWidth="8.83203125" defaultRowHeight="16" x14ac:dyDescent="0.2"/>
  <cols>
    <col min="1" max="1" width="4.1640625" style="6" customWidth="1"/>
    <col min="2" max="2" width="26.33203125" style="10" customWidth="1"/>
    <col min="3" max="3" width="8.33203125" style="7" customWidth="1"/>
    <col min="4" max="7" width="6.6640625" style="2" customWidth="1"/>
    <col min="8" max="8" width="12.83203125" style="2" customWidth="1"/>
    <col min="9" max="9" width="6.6640625" style="2" customWidth="1"/>
    <col min="10" max="10" width="8.83203125" style="2" customWidth="1"/>
    <col min="11" max="18" width="6.6640625" style="2" customWidth="1"/>
    <col min="19" max="19" width="6.83203125" style="2" customWidth="1"/>
    <col min="20" max="20" width="7.1640625" style="2" customWidth="1"/>
    <col min="21" max="21" width="7.83203125" style="2" customWidth="1"/>
    <col min="22" max="257" width="8.83203125" style="2"/>
    <col min="258" max="258" width="4.1640625" style="2" customWidth="1"/>
    <col min="259" max="259" width="26.33203125" style="2" customWidth="1"/>
    <col min="260" max="260" width="8.33203125" style="2" customWidth="1"/>
    <col min="261" max="275" width="6.6640625" style="2" customWidth="1"/>
    <col min="276" max="513" width="8.83203125" style="2"/>
    <col min="514" max="514" width="4.1640625" style="2" customWidth="1"/>
    <col min="515" max="515" width="26.33203125" style="2" customWidth="1"/>
    <col min="516" max="516" width="8.33203125" style="2" customWidth="1"/>
    <col min="517" max="531" width="6.6640625" style="2" customWidth="1"/>
    <col min="532" max="769" width="8.83203125" style="2"/>
    <col min="770" max="770" width="4.1640625" style="2" customWidth="1"/>
    <col min="771" max="771" width="26.33203125" style="2" customWidth="1"/>
    <col min="772" max="772" width="8.33203125" style="2" customWidth="1"/>
    <col min="773" max="787" width="6.6640625" style="2" customWidth="1"/>
    <col min="788" max="1025" width="8.83203125" style="2"/>
    <col min="1026" max="1026" width="4.1640625" style="2" customWidth="1"/>
    <col min="1027" max="1027" width="26.33203125" style="2" customWidth="1"/>
    <col min="1028" max="1028" width="8.33203125" style="2" customWidth="1"/>
    <col min="1029" max="1043" width="6.6640625" style="2" customWidth="1"/>
    <col min="1044" max="1281" width="8.83203125" style="2"/>
    <col min="1282" max="1282" width="4.1640625" style="2" customWidth="1"/>
    <col min="1283" max="1283" width="26.33203125" style="2" customWidth="1"/>
    <col min="1284" max="1284" width="8.33203125" style="2" customWidth="1"/>
    <col min="1285" max="1299" width="6.6640625" style="2" customWidth="1"/>
    <col min="1300" max="1537" width="8.83203125" style="2"/>
    <col min="1538" max="1538" width="4.1640625" style="2" customWidth="1"/>
    <col min="1539" max="1539" width="26.33203125" style="2" customWidth="1"/>
    <col min="1540" max="1540" width="8.33203125" style="2" customWidth="1"/>
    <col min="1541" max="1555" width="6.6640625" style="2" customWidth="1"/>
    <col min="1556" max="1793" width="8.83203125" style="2"/>
    <col min="1794" max="1794" width="4.1640625" style="2" customWidth="1"/>
    <col min="1795" max="1795" width="26.33203125" style="2" customWidth="1"/>
    <col min="1796" max="1796" width="8.33203125" style="2" customWidth="1"/>
    <col min="1797" max="1811" width="6.6640625" style="2" customWidth="1"/>
    <col min="1812" max="2049" width="8.83203125" style="2"/>
    <col min="2050" max="2050" width="4.1640625" style="2" customWidth="1"/>
    <col min="2051" max="2051" width="26.33203125" style="2" customWidth="1"/>
    <col min="2052" max="2052" width="8.33203125" style="2" customWidth="1"/>
    <col min="2053" max="2067" width="6.6640625" style="2" customWidth="1"/>
    <col min="2068" max="2305" width="8.83203125" style="2"/>
    <col min="2306" max="2306" width="4.1640625" style="2" customWidth="1"/>
    <col min="2307" max="2307" width="26.33203125" style="2" customWidth="1"/>
    <col min="2308" max="2308" width="8.33203125" style="2" customWidth="1"/>
    <col min="2309" max="2323" width="6.6640625" style="2" customWidth="1"/>
    <col min="2324" max="2561" width="8.83203125" style="2"/>
    <col min="2562" max="2562" width="4.1640625" style="2" customWidth="1"/>
    <col min="2563" max="2563" width="26.33203125" style="2" customWidth="1"/>
    <col min="2564" max="2564" width="8.33203125" style="2" customWidth="1"/>
    <col min="2565" max="2579" width="6.6640625" style="2" customWidth="1"/>
    <col min="2580" max="2817" width="8.83203125" style="2"/>
    <col min="2818" max="2818" width="4.1640625" style="2" customWidth="1"/>
    <col min="2819" max="2819" width="26.33203125" style="2" customWidth="1"/>
    <col min="2820" max="2820" width="8.33203125" style="2" customWidth="1"/>
    <col min="2821" max="2835" width="6.6640625" style="2" customWidth="1"/>
    <col min="2836" max="3073" width="8.83203125" style="2"/>
    <col min="3074" max="3074" width="4.1640625" style="2" customWidth="1"/>
    <col min="3075" max="3075" width="26.33203125" style="2" customWidth="1"/>
    <col min="3076" max="3076" width="8.33203125" style="2" customWidth="1"/>
    <col min="3077" max="3091" width="6.6640625" style="2" customWidth="1"/>
    <col min="3092" max="3329" width="8.83203125" style="2"/>
    <col min="3330" max="3330" width="4.1640625" style="2" customWidth="1"/>
    <col min="3331" max="3331" width="26.33203125" style="2" customWidth="1"/>
    <col min="3332" max="3332" width="8.33203125" style="2" customWidth="1"/>
    <col min="3333" max="3347" width="6.6640625" style="2" customWidth="1"/>
    <col min="3348" max="3585" width="8.83203125" style="2"/>
    <col min="3586" max="3586" width="4.1640625" style="2" customWidth="1"/>
    <col min="3587" max="3587" width="26.33203125" style="2" customWidth="1"/>
    <col min="3588" max="3588" width="8.33203125" style="2" customWidth="1"/>
    <col min="3589" max="3603" width="6.6640625" style="2" customWidth="1"/>
    <col min="3604" max="3841" width="8.83203125" style="2"/>
    <col min="3842" max="3842" width="4.1640625" style="2" customWidth="1"/>
    <col min="3843" max="3843" width="26.33203125" style="2" customWidth="1"/>
    <col min="3844" max="3844" width="8.33203125" style="2" customWidth="1"/>
    <col min="3845" max="3859" width="6.6640625" style="2" customWidth="1"/>
    <col min="3860" max="4097" width="8.83203125" style="2"/>
    <col min="4098" max="4098" width="4.1640625" style="2" customWidth="1"/>
    <col min="4099" max="4099" width="26.33203125" style="2" customWidth="1"/>
    <col min="4100" max="4100" width="8.33203125" style="2" customWidth="1"/>
    <col min="4101" max="4115" width="6.6640625" style="2" customWidth="1"/>
    <col min="4116" max="4353" width="8.83203125" style="2"/>
    <col min="4354" max="4354" width="4.1640625" style="2" customWidth="1"/>
    <col min="4355" max="4355" width="26.33203125" style="2" customWidth="1"/>
    <col min="4356" max="4356" width="8.33203125" style="2" customWidth="1"/>
    <col min="4357" max="4371" width="6.6640625" style="2" customWidth="1"/>
    <col min="4372" max="4609" width="8.83203125" style="2"/>
    <col min="4610" max="4610" width="4.1640625" style="2" customWidth="1"/>
    <col min="4611" max="4611" width="26.33203125" style="2" customWidth="1"/>
    <col min="4612" max="4612" width="8.33203125" style="2" customWidth="1"/>
    <col min="4613" max="4627" width="6.6640625" style="2" customWidth="1"/>
    <col min="4628" max="4865" width="8.83203125" style="2"/>
    <col min="4866" max="4866" width="4.1640625" style="2" customWidth="1"/>
    <col min="4867" max="4867" width="26.33203125" style="2" customWidth="1"/>
    <col min="4868" max="4868" width="8.33203125" style="2" customWidth="1"/>
    <col min="4869" max="4883" width="6.6640625" style="2" customWidth="1"/>
    <col min="4884" max="5121" width="8.83203125" style="2"/>
    <col min="5122" max="5122" width="4.1640625" style="2" customWidth="1"/>
    <col min="5123" max="5123" width="26.33203125" style="2" customWidth="1"/>
    <col min="5124" max="5124" width="8.33203125" style="2" customWidth="1"/>
    <col min="5125" max="5139" width="6.6640625" style="2" customWidth="1"/>
    <col min="5140" max="5377" width="8.83203125" style="2"/>
    <col min="5378" max="5378" width="4.1640625" style="2" customWidth="1"/>
    <col min="5379" max="5379" width="26.33203125" style="2" customWidth="1"/>
    <col min="5380" max="5380" width="8.33203125" style="2" customWidth="1"/>
    <col min="5381" max="5395" width="6.6640625" style="2" customWidth="1"/>
    <col min="5396" max="5633" width="8.83203125" style="2"/>
    <col min="5634" max="5634" width="4.1640625" style="2" customWidth="1"/>
    <col min="5635" max="5635" width="26.33203125" style="2" customWidth="1"/>
    <col min="5636" max="5636" width="8.33203125" style="2" customWidth="1"/>
    <col min="5637" max="5651" width="6.6640625" style="2" customWidth="1"/>
    <col min="5652" max="5889" width="8.83203125" style="2"/>
    <col min="5890" max="5890" width="4.1640625" style="2" customWidth="1"/>
    <col min="5891" max="5891" width="26.33203125" style="2" customWidth="1"/>
    <col min="5892" max="5892" width="8.33203125" style="2" customWidth="1"/>
    <col min="5893" max="5907" width="6.6640625" style="2" customWidth="1"/>
    <col min="5908" max="6145" width="8.83203125" style="2"/>
    <col min="6146" max="6146" width="4.1640625" style="2" customWidth="1"/>
    <col min="6147" max="6147" width="26.33203125" style="2" customWidth="1"/>
    <col min="6148" max="6148" width="8.33203125" style="2" customWidth="1"/>
    <col min="6149" max="6163" width="6.6640625" style="2" customWidth="1"/>
    <col min="6164" max="6401" width="8.83203125" style="2"/>
    <col min="6402" max="6402" width="4.1640625" style="2" customWidth="1"/>
    <col min="6403" max="6403" width="26.33203125" style="2" customWidth="1"/>
    <col min="6404" max="6404" width="8.33203125" style="2" customWidth="1"/>
    <col min="6405" max="6419" width="6.6640625" style="2" customWidth="1"/>
    <col min="6420" max="6657" width="8.83203125" style="2"/>
    <col min="6658" max="6658" width="4.1640625" style="2" customWidth="1"/>
    <col min="6659" max="6659" width="26.33203125" style="2" customWidth="1"/>
    <col min="6660" max="6660" width="8.33203125" style="2" customWidth="1"/>
    <col min="6661" max="6675" width="6.6640625" style="2" customWidth="1"/>
    <col min="6676" max="6913" width="8.83203125" style="2"/>
    <col min="6914" max="6914" width="4.1640625" style="2" customWidth="1"/>
    <col min="6915" max="6915" width="26.33203125" style="2" customWidth="1"/>
    <col min="6916" max="6916" width="8.33203125" style="2" customWidth="1"/>
    <col min="6917" max="6931" width="6.6640625" style="2" customWidth="1"/>
    <col min="6932" max="7169" width="8.83203125" style="2"/>
    <col min="7170" max="7170" width="4.1640625" style="2" customWidth="1"/>
    <col min="7171" max="7171" width="26.33203125" style="2" customWidth="1"/>
    <col min="7172" max="7172" width="8.33203125" style="2" customWidth="1"/>
    <col min="7173" max="7187" width="6.6640625" style="2" customWidth="1"/>
    <col min="7188" max="7425" width="8.83203125" style="2"/>
    <col min="7426" max="7426" width="4.1640625" style="2" customWidth="1"/>
    <col min="7427" max="7427" width="26.33203125" style="2" customWidth="1"/>
    <col min="7428" max="7428" width="8.33203125" style="2" customWidth="1"/>
    <col min="7429" max="7443" width="6.6640625" style="2" customWidth="1"/>
    <col min="7444" max="7681" width="8.83203125" style="2"/>
    <col min="7682" max="7682" width="4.1640625" style="2" customWidth="1"/>
    <col min="7683" max="7683" width="26.33203125" style="2" customWidth="1"/>
    <col min="7684" max="7684" width="8.33203125" style="2" customWidth="1"/>
    <col min="7685" max="7699" width="6.6640625" style="2" customWidth="1"/>
    <col min="7700" max="7937" width="8.83203125" style="2"/>
    <col min="7938" max="7938" width="4.1640625" style="2" customWidth="1"/>
    <col min="7939" max="7939" width="26.33203125" style="2" customWidth="1"/>
    <col min="7940" max="7940" width="8.33203125" style="2" customWidth="1"/>
    <col min="7941" max="7955" width="6.6640625" style="2" customWidth="1"/>
    <col min="7956" max="8193" width="8.83203125" style="2"/>
    <col min="8194" max="8194" width="4.1640625" style="2" customWidth="1"/>
    <col min="8195" max="8195" width="26.33203125" style="2" customWidth="1"/>
    <col min="8196" max="8196" width="8.33203125" style="2" customWidth="1"/>
    <col min="8197" max="8211" width="6.6640625" style="2" customWidth="1"/>
    <col min="8212" max="8449" width="8.83203125" style="2"/>
    <col min="8450" max="8450" width="4.1640625" style="2" customWidth="1"/>
    <col min="8451" max="8451" width="26.33203125" style="2" customWidth="1"/>
    <col min="8452" max="8452" width="8.33203125" style="2" customWidth="1"/>
    <col min="8453" max="8467" width="6.6640625" style="2" customWidth="1"/>
    <col min="8468" max="8705" width="8.83203125" style="2"/>
    <col min="8706" max="8706" width="4.1640625" style="2" customWidth="1"/>
    <col min="8707" max="8707" width="26.33203125" style="2" customWidth="1"/>
    <col min="8708" max="8708" width="8.33203125" style="2" customWidth="1"/>
    <col min="8709" max="8723" width="6.6640625" style="2" customWidth="1"/>
    <col min="8724" max="8961" width="8.83203125" style="2"/>
    <col min="8962" max="8962" width="4.1640625" style="2" customWidth="1"/>
    <col min="8963" max="8963" width="26.33203125" style="2" customWidth="1"/>
    <col min="8964" max="8964" width="8.33203125" style="2" customWidth="1"/>
    <col min="8965" max="8979" width="6.6640625" style="2" customWidth="1"/>
    <col min="8980" max="9217" width="8.83203125" style="2"/>
    <col min="9218" max="9218" width="4.1640625" style="2" customWidth="1"/>
    <col min="9219" max="9219" width="26.33203125" style="2" customWidth="1"/>
    <col min="9220" max="9220" width="8.33203125" style="2" customWidth="1"/>
    <col min="9221" max="9235" width="6.6640625" style="2" customWidth="1"/>
    <col min="9236" max="9473" width="8.83203125" style="2"/>
    <col min="9474" max="9474" width="4.1640625" style="2" customWidth="1"/>
    <col min="9475" max="9475" width="26.33203125" style="2" customWidth="1"/>
    <col min="9476" max="9476" width="8.33203125" style="2" customWidth="1"/>
    <col min="9477" max="9491" width="6.6640625" style="2" customWidth="1"/>
    <col min="9492" max="9729" width="8.83203125" style="2"/>
    <col min="9730" max="9730" width="4.1640625" style="2" customWidth="1"/>
    <col min="9731" max="9731" width="26.33203125" style="2" customWidth="1"/>
    <col min="9732" max="9732" width="8.33203125" style="2" customWidth="1"/>
    <col min="9733" max="9747" width="6.6640625" style="2" customWidth="1"/>
    <col min="9748" max="9985" width="8.83203125" style="2"/>
    <col min="9986" max="9986" width="4.1640625" style="2" customWidth="1"/>
    <col min="9987" max="9987" width="26.33203125" style="2" customWidth="1"/>
    <col min="9988" max="9988" width="8.33203125" style="2" customWidth="1"/>
    <col min="9989" max="10003" width="6.6640625" style="2" customWidth="1"/>
    <col min="10004" max="10241" width="8.83203125" style="2"/>
    <col min="10242" max="10242" width="4.1640625" style="2" customWidth="1"/>
    <col min="10243" max="10243" width="26.33203125" style="2" customWidth="1"/>
    <col min="10244" max="10244" width="8.33203125" style="2" customWidth="1"/>
    <col min="10245" max="10259" width="6.6640625" style="2" customWidth="1"/>
    <col min="10260" max="10497" width="8.83203125" style="2"/>
    <col min="10498" max="10498" width="4.1640625" style="2" customWidth="1"/>
    <col min="10499" max="10499" width="26.33203125" style="2" customWidth="1"/>
    <col min="10500" max="10500" width="8.33203125" style="2" customWidth="1"/>
    <col min="10501" max="10515" width="6.6640625" style="2" customWidth="1"/>
    <col min="10516" max="10753" width="8.83203125" style="2"/>
    <col min="10754" max="10754" width="4.1640625" style="2" customWidth="1"/>
    <col min="10755" max="10755" width="26.33203125" style="2" customWidth="1"/>
    <col min="10756" max="10756" width="8.33203125" style="2" customWidth="1"/>
    <col min="10757" max="10771" width="6.6640625" style="2" customWidth="1"/>
    <col min="10772" max="11009" width="8.83203125" style="2"/>
    <col min="11010" max="11010" width="4.1640625" style="2" customWidth="1"/>
    <col min="11011" max="11011" width="26.33203125" style="2" customWidth="1"/>
    <col min="11012" max="11012" width="8.33203125" style="2" customWidth="1"/>
    <col min="11013" max="11027" width="6.6640625" style="2" customWidth="1"/>
    <col min="11028" max="11265" width="8.83203125" style="2"/>
    <col min="11266" max="11266" width="4.1640625" style="2" customWidth="1"/>
    <col min="11267" max="11267" width="26.33203125" style="2" customWidth="1"/>
    <col min="11268" max="11268" width="8.33203125" style="2" customWidth="1"/>
    <col min="11269" max="11283" width="6.6640625" style="2" customWidth="1"/>
    <col min="11284" max="11521" width="8.83203125" style="2"/>
    <col min="11522" max="11522" width="4.1640625" style="2" customWidth="1"/>
    <col min="11523" max="11523" width="26.33203125" style="2" customWidth="1"/>
    <col min="11524" max="11524" width="8.33203125" style="2" customWidth="1"/>
    <col min="11525" max="11539" width="6.6640625" style="2" customWidth="1"/>
    <col min="11540" max="11777" width="8.83203125" style="2"/>
    <col min="11778" max="11778" width="4.1640625" style="2" customWidth="1"/>
    <col min="11779" max="11779" width="26.33203125" style="2" customWidth="1"/>
    <col min="11780" max="11780" width="8.33203125" style="2" customWidth="1"/>
    <col min="11781" max="11795" width="6.6640625" style="2" customWidth="1"/>
    <col min="11796" max="12033" width="8.83203125" style="2"/>
    <col min="12034" max="12034" width="4.1640625" style="2" customWidth="1"/>
    <col min="12035" max="12035" width="26.33203125" style="2" customWidth="1"/>
    <col min="12036" max="12036" width="8.33203125" style="2" customWidth="1"/>
    <col min="12037" max="12051" width="6.6640625" style="2" customWidth="1"/>
    <col min="12052" max="12289" width="8.83203125" style="2"/>
    <col min="12290" max="12290" width="4.1640625" style="2" customWidth="1"/>
    <col min="12291" max="12291" width="26.33203125" style="2" customWidth="1"/>
    <col min="12292" max="12292" width="8.33203125" style="2" customWidth="1"/>
    <col min="12293" max="12307" width="6.6640625" style="2" customWidth="1"/>
    <col min="12308" max="12545" width="8.83203125" style="2"/>
    <col min="12546" max="12546" width="4.1640625" style="2" customWidth="1"/>
    <col min="12547" max="12547" width="26.33203125" style="2" customWidth="1"/>
    <col min="12548" max="12548" width="8.33203125" style="2" customWidth="1"/>
    <col min="12549" max="12563" width="6.6640625" style="2" customWidth="1"/>
    <col min="12564" max="12801" width="8.83203125" style="2"/>
    <col min="12802" max="12802" width="4.1640625" style="2" customWidth="1"/>
    <col min="12803" max="12803" width="26.33203125" style="2" customWidth="1"/>
    <col min="12804" max="12804" width="8.33203125" style="2" customWidth="1"/>
    <col min="12805" max="12819" width="6.6640625" style="2" customWidth="1"/>
    <col min="12820" max="13057" width="8.83203125" style="2"/>
    <col min="13058" max="13058" width="4.1640625" style="2" customWidth="1"/>
    <col min="13059" max="13059" width="26.33203125" style="2" customWidth="1"/>
    <col min="13060" max="13060" width="8.33203125" style="2" customWidth="1"/>
    <col min="13061" max="13075" width="6.6640625" style="2" customWidth="1"/>
    <col min="13076" max="13313" width="8.83203125" style="2"/>
    <col min="13314" max="13314" width="4.1640625" style="2" customWidth="1"/>
    <col min="13315" max="13315" width="26.33203125" style="2" customWidth="1"/>
    <col min="13316" max="13316" width="8.33203125" style="2" customWidth="1"/>
    <col min="13317" max="13331" width="6.6640625" style="2" customWidth="1"/>
    <col min="13332" max="13569" width="8.83203125" style="2"/>
    <col min="13570" max="13570" width="4.1640625" style="2" customWidth="1"/>
    <col min="13571" max="13571" width="26.33203125" style="2" customWidth="1"/>
    <col min="13572" max="13572" width="8.33203125" style="2" customWidth="1"/>
    <col min="13573" max="13587" width="6.6640625" style="2" customWidth="1"/>
    <col min="13588" max="13825" width="8.83203125" style="2"/>
    <col min="13826" max="13826" width="4.1640625" style="2" customWidth="1"/>
    <col min="13827" max="13827" width="26.33203125" style="2" customWidth="1"/>
    <col min="13828" max="13828" width="8.33203125" style="2" customWidth="1"/>
    <col min="13829" max="13843" width="6.6640625" style="2" customWidth="1"/>
    <col min="13844" max="14081" width="8.83203125" style="2"/>
    <col min="14082" max="14082" width="4.1640625" style="2" customWidth="1"/>
    <col min="14083" max="14083" width="26.33203125" style="2" customWidth="1"/>
    <col min="14084" max="14084" width="8.33203125" style="2" customWidth="1"/>
    <col min="14085" max="14099" width="6.6640625" style="2" customWidth="1"/>
    <col min="14100" max="14337" width="8.83203125" style="2"/>
    <col min="14338" max="14338" width="4.1640625" style="2" customWidth="1"/>
    <col min="14339" max="14339" width="26.33203125" style="2" customWidth="1"/>
    <col min="14340" max="14340" width="8.33203125" style="2" customWidth="1"/>
    <col min="14341" max="14355" width="6.6640625" style="2" customWidth="1"/>
    <col min="14356" max="14593" width="8.83203125" style="2"/>
    <col min="14594" max="14594" width="4.1640625" style="2" customWidth="1"/>
    <col min="14595" max="14595" width="26.33203125" style="2" customWidth="1"/>
    <col min="14596" max="14596" width="8.33203125" style="2" customWidth="1"/>
    <col min="14597" max="14611" width="6.6640625" style="2" customWidth="1"/>
    <col min="14612" max="14849" width="8.83203125" style="2"/>
    <col min="14850" max="14850" width="4.1640625" style="2" customWidth="1"/>
    <col min="14851" max="14851" width="26.33203125" style="2" customWidth="1"/>
    <col min="14852" max="14852" width="8.33203125" style="2" customWidth="1"/>
    <col min="14853" max="14867" width="6.6640625" style="2" customWidth="1"/>
    <col min="14868" max="15105" width="8.83203125" style="2"/>
    <col min="15106" max="15106" width="4.1640625" style="2" customWidth="1"/>
    <col min="15107" max="15107" width="26.33203125" style="2" customWidth="1"/>
    <col min="15108" max="15108" width="8.33203125" style="2" customWidth="1"/>
    <col min="15109" max="15123" width="6.6640625" style="2" customWidth="1"/>
    <col min="15124" max="15361" width="8.83203125" style="2"/>
    <col min="15362" max="15362" width="4.1640625" style="2" customWidth="1"/>
    <col min="15363" max="15363" width="26.33203125" style="2" customWidth="1"/>
    <col min="15364" max="15364" width="8.33203125" style="2" customWidth="1"/>
    <col min="15365" max="15379" width="6.6640625" style="2" customWidth="1"/>
    <col min="15380" max="15617" width="8.83203125" style="2"/>
    <col min="15618" max="15618" width="4.1640625" style="2" customWidth="1"/>
    <col min="15619" max="15619" width="26.33203125" style="2" customWidth="1"/>
    <col min="15620" max="15620" width="8.33203125" style="2" customWidth="1"/>
    <col min="15621" max="15635" width="6.6640625" style="2" customWidth="1"/>
    <col min="15636" max="15873" width="8.83203125" style="2"/>
    <col min="15874" max="15874" width="4.1640625" style="2" customWidth="1"/>
    <col min="15875" max="15875" width="26.33203125" style="2" customWidth="1"/>
    <col min="15876" max="15876" width="8.33203125" style="2" customWidth="1"/>
    <col min="15877" max="15891" width="6.6640625" style="2" customWidth="1"/>
    <col min="15892" max="16129" width="8.83203125" style="2"/>
    <col min="16130" max="16130" width="4.1640625" style="2" customWidth="1"/>
    <col min="16131" max="16131" width="26.33203125" style="2" customWidth="1"/>
    <col min="16132" max="16132" width="8.33203125" style="2" customWidth="1"/>
    <col min="16133" max="16147" width="6.6640625" style="2" customWidth="1"/>
    <col min="16148" max="16384" width="8.83203125" style="2"/>
  </cols>
  <sheetData>
    <row r="1" spans="1:21" s="17" customFormat="1" ht="18.75" customHeight="1" x14ac:dyDescent="0.2">
      <c r="A1" s="772" t="s">
        <v>196</v>
      </c>
      <c r="B1" s="772"/>
      <c r="C1" s="772"/>
      <c r="D1" s="772"/>
      <c r="E1" s="772"/>
      <c r="F1" s="772"/>
      <c r="G1" s="772"/>
      <c r="H1" s="772"/>
      <c r="I1" s="772"/>
      <c r="J1" s="772"/>
      <c r="K1" s="772"/>
      <c r="L1" s="772"/>
      <c r="M1" s="772"/>
      <c r="N1" s="772"/>
      <c r="O1" s="772"/>
      <c r="P1" s="773"/>
      <c r="Q1" s="944" t="s">
        <v>204</v>
      </c>
      <c r="R1" s="944"/>
    </row>
    <row r="2" spans="1:21" ht="23.25" customHeight="1" x14ac:dyDescent="0.2">
      <c r="A2" s="945" t="s">
        <v>298</v>
      </c>
      <c r="B2" s="945"/>
      <c r="C2" s="945"/>
      <c r="D2" s="945"/>
      <c r="E2" s="945"/>
      <c r="F2" s="945"/>
      <c r="G2" s="945"/>
      <c r="H2" s="945"/>
      <c r="I2" s="945"/>
      <c r="J2" s="945"/>
      <c r="K2" s="945"/>
      <c r="L2" s="945"/>
      <c r="M2" s="945"/>
      <c r="N2" s="945"/>
      <c r="O2" s="945"/>
      <c r="P2" s="776" t="s">
        <v>1</v>
      </c>
      <c r="Q2" s="776"/>
      <c r="R2" s="776"/>
    </row>
    <row r="3" spans="1:21" s="29" customFormat="1" ht="23.25" customHeight="1" x14ac:dyDescent="0.15">
      <c r="A3" s="845" t="s">
        <v>294</v>
      </c>
      <c r="B3" s="847" t="s">
        <v>122</v>
      </c>
      <c r="C3" s="946" t="s">
        <v>121</v>
      </c>
      <c r="D3" s="852" t="s">
        <v>61</v>
      </c>
      <c r="E3" s="852"/>
      <c r="F3" s="852"/>
      <c r="G3" s="852"/>
      <c r="H3" s="948" t="s">
        <v>62</v>
      </c>
      <c r="I3" s="949"/>
      <c r="J3" s="949"/>
      <c r="K3" s="949"/>
      <c r="L3" s="949"/>
      <c r="M3" s="949"/>
      <c r="N3" s="949"/>
      <c r="O3" s="949"/>
      <c r="P3" s="950" t="s">
        <v>63</v>
      </c>
      <c r="Q3" s="951"/>
      <c r="R3" s="952"/>
    </row>
    <row r="4" spans="1:21" s="3" customFormat="1" ht="130.5" customHeight="1" x14ac:dyDescent="0.15">
      <c r="A4" s="846"/>
      <c r="B4" s="848"/>
      <c r="C4" s="947"/>
      <c r="D4" s="241" t="s">
        <v>147</v>
      </c>
      <c r="E4" s="241" t="s">
        <v>150</v>
      </c>
      <c r="F4" s="241" t="s">
        <v>168</v>
      </c>
      <c r="G4" s="241" t="s">
        <v>198</v>
      </c>
      <c r="H4" s="212" t="s">
        <v>456</v>
      </c>
      <c r="I4" s="212" t="s">
        <v>126</v>
      </c>
      <c r="J4" s="212" t="s">
        <v>457</v>
      </c>
      <c r="K4" s="212" t="s">
        <v>518</v>
      </c>
      <c r="L4" s="212" t="s">
        <v>458</v>
      </c>
      <c r="M4" s="212" t="s">
        <v>459</v>
      </c>
      <c r="N4" s="212" t="s">
        <v>497</v>
      </c>
      <c r="O4" s="212" t="s">
        <v>15</v>
      </c>
      <c r="P4" s="212" t="s">
        <v>118</v>
      </c>
      <c r="Q4" s="212" t="s">
        <v>560</v>
      </c>
      <c r="R4" s="212" t="s">
        <v>199</v>
      </c>
    </row>
    <row r="5" spans="1:21" s="4" customFormat="1" ht="12.75" customHeight="1" x14ac:dyDescent="0.15">
      <c r="A5" s="294">
        <v>1</v>
      </c>
      <c r="B5" s="294">
        <v>2</v>
      </c>
      <c r="C5" s="294">
        <v>3</v>
      </c>
      <c r="D5" s="294">
        <v>4</v>
      </c>
      <c r="E5" s="294">
        <v>5</v>
      </c>
      <c r="F5" s="294">
        <v>6</v>
      </c>
      <c r="G5" s="294">
        <v>7</v>
      </c>
      <c r="H5" s="294">
        <v>8</v>
      </c>
      <c r="I5" s="294">
        <v>9</v>
      </c>
      <c r="J5" s="294">
        <v>10</v>
      </c>
      <c r="K5" s="294">
        <v>11</v>
      </c>
      <c r="L5" s="294">
        <v>12</v>
      </c>
      <c r="M5" s="294">
        <v>13</v>
      </c>
      <c r="N5" s="294">
        <v>14</v>
      </c>
      <c r="O5" s="294">
        <v>15</v>
      </c>
      <c r="P5" s="294">
        <v>16</v>
      </c>
      <c r="Q5" s="294">
        <v>17</v>
      </c>
      <c r="R5" s="294">
        <v>18</v>
      </c>
    </row>
    <row r="6" spans="1:21" s="5" customFormat="1" ht="15" customHeight="1" x14ac:dyDescent="0.15">
      <c r="A6" s="208" t="s">
        <v>22</v>
      </c>
      <c r="B6" s="261" t="s">
        <v>411</v>
      </c>
      <c r="C6" s="544">
        <f>SUM(C7:C10)</f>
        <v>0</v>
      </c>
      <c r="D6" s="544">
        <f t="shared" ref="D6:R6" si="0">SUM(D7:D10)</f>
        <v>0</v>
      </c>
      <c r="E6" s="544">
        <f t="shared" si="0"/>
        <v>0</v>
      </c>
      <c r="F6" s="544">
        <f t="shared" si="0"/>
        <v>0</v>
      </c>
      <c r="G6" s="544">
        <f t="shared" si="0"/>
        <v>0</v>
      </c>
      <c r="H6" s="544">
        <f t="shared" si="0"/>
        <v>0</v>
      </c>
      <c r="I6" s="544">
        <f t="shared" si="0"/>
        <v>0</v>
      </c>
      <c r="J6" s="544">
        <f t="shared" si="0"/>
        <v>0</v>
      </c>
      <c r="K6" s="544">
        <f t="shared" si="0"/>
        <v>0</v>
      </c>
      <c r="L6" s="544">
        <f t="shared" si="0"/>
        <v>0</v>
      </c>
      <c r="M6" s="544">
        <f t="shared" si="0"/>
        <v>0</v>
      </c>
      <c r="N6" s="544">
        <f t="shared" si="0"/>
        <v>0</v>
      </c>
      <c r="O6" s="544">
        <f t="shared" si="0"/>
        <v>0</v>
      </c>
      <c r="P6" s="544">
        <f t="shared" si="0"/>
        <v>0</v>
      </c>
      <c r="Q6" s="544">
        <f t="shared" si="0"/>
        <v>0</v>
      </c>
      <c r="R6" s="544">
        <f t="shared" si="0"/>
        <v>0</v>
      </c>
      <c r="S6" s="138" t="str">
        <f>IF(AND(H6&lt;=C6,I6&lt;=C6,J6&lt;=C6,K6&lt;=C6,L6&lt;=C6,M6&lt;=C6,N6&lt;=C6,O6&lt;=C6),"Đúng","Sai")</f>
        <v>Đúng</v>
      </c>
      <c r="T6" s="138" t="str">
        <f>IF(C6=P6+Q6,"Đúng","Sai")</f>
        <v>Đúng</v>
      </c>
      <c r="U6" s="138" t="str">
        <f>IF(AND(R6&lt;=Q6),"Đúng","Sai")</f>
        <v>Đúng</v>
      </c>
    </row>
    <row r="7" spans="1:21" s="5" customFormat="1" ht="15" customHeight="1" x14ac:dyDescent="0.15">
      <c r="A7" s="197"/>
      <c r="B7" s="263" t="s">
        <v>23</v>
      </c>
      <c r="C7" s="631">
        <f>SUM(D7:G7)</f>
        <v>0</v>
      </c>
      <c r="D7" s="546"/>
      <c r="E7" s="547"/>
      <c r="F7" s="547"/>
      <c r="G7" s="547"/>
      <c r="H7" s="548"/>
      <c r="I7" s="548"/>
      <c r="J7" s="548"/>
      <c r="K7" s="548"/>
      <c r="L7" s="548"/>
      <c r="M7" s="548"/>
      <c r="N7" s="548"/>
      <c r="O7" s="548"/>
      <c r="P7" s="548"/>
      <c r="Q7" s="548"/>
      <c r="R7" s="548"/>
      <c r="S7" s="138" t="str">
        <f t="shared" ref="S7:S29" si="1">IF(AND(H7&lt;=C7,I7&lt;=C7,J7&lt;=C7,K7&lt;=C7,L7&lt;=C7,M7&lt;=C7,N7&lt;=C7,O7&lt;=C7),"Đúng","Sai")</f>
        <v>Đúng</v>
      </c>
      <c r="T7" s="138" t="str">
        <f t="shared" ref="T7:T29" si="2">IF(C7=P7+Q7,"Đúng","Sai")</f>
        <v>Đúng</v>
      </c>
      <c r="U7" s="138" t="str">
        <f t="shared" ref="U7:U29" si="3">IF(AND(R7&lt;=Q7),"Đúng","Sai")</f>
        <v>Đúng</v>
      </c>
    </row>
    <row r="8" spans="1:21" s="5" customFormat="1" ht="15" customHeight="1" x14ac:dyDescent="0.15">
      <c r="A8" s="204"/>
      <c r="B8" s="201" t="s">
        <v>24</v>
      </c>
      <c r="C8" s="631">
        <f>SUM(D8:G8)</f>
        <v>0</v>
      </c>
      <c r="D8" s="549"/>
      <c r="E8" s="549"/>
      <c r="F8" s="550"/>
      <c r="G8" s="550"/>
      <c r="H8" s="549"/>
      <c r="I8" s="549"/>
      <c r="J8" s="549"/>
      <c r="K8" s="549"/>
      <c r="L8" s="549"/>
      <c r="M8" s="549"/>
      <c r="N8" s="549"/>
      <c r="O8" s="549"/>
      <c r="P8" s="549"/>
      <c r="Q8" s="549"/>
      <c r="R8" s="549"/>
      <c r="S8" s="138" t="str">
        <f t="shared" si="1"/>
        <v>Đúng</v>
      </c>
      <c r="T8" s="138" t="str">
        <f t="shared" si="2"/>
        <v>Đúng</v>
      </c>
      <c r="U8" s="138" t="str">
        <f t="shared" si="3"/>
        <v>Đúng</v>
      </c>
    </row>
    <row r="9" spans="1:21" s="5" customFormat="1" ht="15" customHeight="1" x14ac:dyDescent="0.15">
      <c r="A9" s="204"/>
      <c r="B9" s="201" t="s">
        <v>25</v>
      </c>
      <c r="C9" s="631">
        <f>SUM(D9:G9)</f>
        <v>0</v>
      </c>
      <c r="D9" s="549"/>
      <c r="E9" s="549"/>
      <c r="F9" s="632"/>
      <c r="G9" s="550"/>
      <c r="H9" s="549"/>
      <c r="I9" s="549"/>
      <c r="J9" s="549"/>
      <c r="K9" s="549"/>
      <c r="L9" s="549"/>
      <c r="M9" s="549"/>
      <c r="N9" s="549"/>
      <c r="O9" s="549"/>
      <c r="P9" s="549"/>
      <c r="Q9" s="549"/>
      <c r="R9" s="549"/>
      <c r="S9" s="138" t="str">
        <f t="shared" si="1"/>
        <v>Đúng</v>
      </c>
      <c r="T9" s="138" t="str">
        <f t="shared" si="2"/>
        <v>Đúng</v>
      </c>
      <c r="U9" s="138" t="str">
        <f t="shared" si="3"/>
        <v>Đúng</v>
      </c>
    </row>
    <row r="10" spans="1:21" s="5" customFormat="1" ht="15" customHeight="1" x14ac:dyDescent="0.15">
      <c r="A10" s="264"/>
      <c r="B10" s="265" t="s">
        <v>26</v>
      </c>
      <c r="C10" s="631">
        <f>SUM(D10:G10)</f>
        <v>0</v>
      </c>
      <c r="D10" s="551"/>
      <c r="E10" s="551"/>
      <c r="F10" s="633"/>
      <c r="G10" s="633"/>
      <c r="H10" s="551"/>
      <c r="I10" s="551"/>
      <c r="J10" s="551"/>
      <c r="K10" s="551"/>
      <c r="L10" s="551"/>
      <c r="M10" s="551"/>
      <c r="N10" s="551"/>
      <c r="O10" s="551"/>
      <c r="P10" s="549"/>
      <c r="Q10" s="551"/>
      <c r="R10" s="551"/>
      <c r="S10" s="138" t="str">
        <f t="shared" si="1"/>
        <v>Đúng</v>
      </c>
      <c r="T10" s="138" t="str">
        <f t="shared" si="2"/>
        <v>Đúng</v>
      </c>
      <c r="U10" s="138" t="str">
        <f t="shared" si="3"/>
        <v>Đúng</v>
      </c>
    </row>
    <row r="11" spans="1:21" s="5" customFormat="1" ht="13.5" customHeight="1" x14ac:dyDescent="0.15">
      <c r="A11" s="208" t="s">
        <v>27</v>
      </c>
      <c r="B11" s="261" t="s">
        <v>116</v>
      </c>
      <c r="C11" s="544">
        <f>C12+C13+C16+C19+C20+C21</f>
        <v>0</v>
      </c>
      <c r="D11" s="544">
        <f t="shared" ref="D11:R11" si="4">D12+D13+D16+D19+D20+D21</f>
        <v>0</v>
      </c>
      <c r="E11" s="544">
        <f t="shared" si="4"/>
        <v>0</v>
      </c>
      <c r="F11" s="544">
        <f t="shared" si="4"/>
        <v>0</v>
      </c>
      <c r="G11" s="544">
        <f t="shared" si="4"/>
        <v>0</v>
      </c>
      <c r="H11" s="544">
        <f t="shared" si="4"/>
        <v>0</v>
      </c>
      <c r="I11" s="544">
        <f t="shared" si="4"/>
        <v>0</v>
      </c>
      <c r="J11" s="544">
        <f t="shared" si="4"/>
        <v>0</v>
      </c>
      <c r="K11" s="544">
        <f t="shared" si="4"/>
        <v>0</v>
      </c>
      <c r="L11" s="544">
        <f t="shared" si="4"/>
        <v>0</v>
      </c>
      <c r="M11" s="544">
        <f t="shared" si="4"/>
        <v>0</v>
      </c>
      <c r="N11" s="544">
        <f t="shared" si="4"/>
        <v>0</v>
      </c>
      <c r="O11" s="544">
        <f t="shared" si="4"/>
        <v>0</v>
      </c>
      <c r="P11" s="544">
        <f t="shared" si="4"/>
        <v>0</v>
      </c>
      <c r="Q11" s="544">
        <f t="shared" si="4"/>
        <v>0</v>
      </c>
      <c r="R11" s="544">
        <f t="shared" si="4"/>
        <v>0</v>
      </c>
      <c r="S11" s="138" t="str">
        <f t="shared" si="1"/>
        <v>Đúng</v>
      </c>
      <c r="T11" s="138" t="str">
        <f t="shared" si="2"/>
        <v>Đúng</v>
      </c>
      <c r="U11" s="138" t="str">
        <f t="shared" si="3"/>
        <v>Đúng</v>
      </c>
    </row>
    <row r="12" spans="1:21" s="5" customFormat="1" ht="15" customHeight="1" x14ac:dyDescent="0.15">
      <c r="A12" s="248"/>
      <c r="B12" s="263" t="s">
        <v>29</v>
      </c>
      <c r="C12" s="631">
        <f t="shared" ref="C12:C21" si="5">SUM(D12:G12)</f>
        <v>0</v>
      </c>
      <c r="D12" s="548"/>
      <c r="E12" s="547"/>
      <c r="F12" s="547"/>
      <c r="G12" s="547"/>
      <c r="H12" s="548"/>
      <c r="I12" s="548"/>
      <c r="J12" s="548"/>
      <c r="K12" s="548"/>
      <c r="L12" s="548"/>
      <c r="M12" s="548"/>
      <c r="N12" s="548"/>
      <c r="O12" s="548"/>
      <c r="P12" s="549"/>
      <c r="Q12" s="548"/>
      <c r="R12" s="548"/>
      <c r="S12" s="138" t="str">
        <f t="shared" si="1"/>
        <v>Đúng</v>
      </c>
      <c r="T12" s="138" t="str">
        <f t="shared" si="2"/>
        <v>Đúng</v>
      </c>
      <c r="U12" s="138" t="str">
        <f t="shared" si="3"/>
        <v>Đúng</v>
      </c>
    </row>
    <row r="13" spans="1:21" s="5" customFormat="1" ht="15" customHeight="1" x14ac:dyDescent="0.15">
      <c r="A13" s="204"/>
      <c r="B13" s="201" t="s">
        <v>30</v>
      </c>
      <c r="C13" s="631">
        <f t="shared" si="5"/>
        <v>0</v>
      </c>
      <c r="D13" s="549"/>
      <c r="E13" s="549"/>
      <c r="F13" s="550"/>
      <c r="G13" s="550"/>
      <c r="H13" s="549"/>
      <c r="I13" s="549"/>
      <c r="J13" s="549"/>
      <c r="K13" s="549"/>
      <c r="L13" s="549"/>
      <c r="M13" s="549"/>
      <c r="N13" s="549"/>
      <c r="O13" s="549"/>
      <c r="P13" s="549"/>
      <c r="Q13" s="549"/>
      <c r="R13" s="549"/>
      <c r="S13" s="138" t="str">
        <f t="shared" si="1"/>
        <v>Đúng</v>
      </c>
      <c r="T13" s="138" t="str">
        <f t="shared" si="2"/>
        <v>Đúng</v>
      </c>
      <c r="U13" s="138" t="str">
        <f t="shared" si="3"/>
        <v>Đúng</v>
      </c>
    </row>
    <row r="14" spans="1:21" s="5" customFormat="1" ht="15" customHeight="1" x14ac:dyDescent="0.15">
      <c r="A14" s="204"/>
      <c r="B14" s="201" t="s">
        <v>115</v>
      </c>
      <c r="C14" s="631">
        <f t="shared" si="5"/>
        <v>0</v>
      </c>
      <c r="D14" s="549"/>
      <c r="E14" s="549"/>
      <c r="F14" s="550"/>
      <c r="G14" s="550"/>
      <c r="H14" s="549"/>
      <c r="I14" s="549"/>
      <c r="J14" s="549"/>
      <c r="K14" s="549"/>
      <c r="L14" s="549"/>
      <c r="M14" s="549"/>
      <c r="N14" s="549"/>
      <c r="O14" s="549"/>
      <c r="P14" s="549"/>
      <c r="Q14" s="549"/>
      <c r="R14" s="549"/>
      <c r="S14" s="138" t="str">
        <f t="shared" si="1"/>
        <v>Đúng</v>
      </c>
      <c r="T14" s="138" t="str">
        <f t="shared" si="2"/>
        <v>Đúng</v>
      </c>
      <c r="U14" s="138" t="str">
        <f t="shared" si="3"/>
        <v>Đúng</v>
      </c>
    </row>
    <row r="15" spans="1:21" s="5" customFormat="1" ht="15" customHeight="1" x14ac:dyDescent="0.15">
      <c r="A15" s="204"/>
      <c r="B15" s="201" t="s">
        <v>114</v>
      </c>
      <c r="C15" s="631">
        <f t="shared" si="5"/>
        <v>0</v>
      </c>
      <c r="D15" s="549"/>
      <c r="E15" s="549"/>
      <c r="F15" s="550"/>
      <c r="G15" s="550"/>
      <c r="H15" s="549"/>
      <c r="I15" s="549"/>
      <c r="J15" s="549"/>
      <c r="K15" s="549"/>
      <c r="L15" s="549"/>
      <c r="M15" s="549"/>
      <c r="N15" s="549"/>
      <c r="O15" s="549"/>
      <c r="P15" s="549"/>
      <c r="Q15" s="549"/>
      <c r="R15" s="549"/>
      <c r="S15" s="138" t="str">
        <f t="shared" si="1"/>
        <v>Đúng</v>
      </c>
      <c r="T15" s="138" t="str">
        <f t="shared" si="2"/>
        <v>Đúng</v>
      </c>
      <c r="U15" s="138" t="str">
        <f t="shared" si="3"/>
        <v>Đúng</v>
      </c>
    </row>
    <row r="16" spans="1:21" s="5" customFormat="1" ht="13" x14ac:dyDescent="0.15">
      <c r="A16" s="204"/>
      <c r="B16" s="201" t="s">
        <v>31</v>
      </c>
      <c r="C16" s="631">
        <f t="shared" si="5"/>
        <v>0</v>
      </c>
      <c r="D16" s="549"/>
      <c r="E16" s="549"/>
      <c r="F16" s="549"/>
      <c r="G16" s="550"/>
      <c r="H16" s="549"/>
      <c r="I16" s="549"/>
      <c r="J16" s="549"/>
      <c r="K16" s="549"/>
      <c r="L16" s="549"/>
      <c r="M16" s="549"/>
      <c r="N16" s="549"/>
      <c r="O16" s="549"/>
      <c r="P16" s="549"/>
      <c r="Q16" s="549"/>
      <c r="R16" s="549"/>
      <c r="S16" s="138" t="str">
        <f t="shared" si="1"/>
        <v>Đúng</v>
      </c>
      <c r="T16" s="138" t="str">
        <f t="shared" si="2"/>
        <v>Đúng</v>
      </c>
      <c r="U16" s="138" t="str">
        <f t="shared" si="3"/>
        <v>Đúng</v>
      </c>
    </row>
    <row r="17" spans="1:21" s="5" customFormat="1" ht="15" customHeight="1" x14ac:dyDescent="0.15">
      <c r="A17" s="204"/>
      <c r="B17" s="201" t="s">
        <v>115</v>
      </c>
      <c r="C17" s="631">
        <f t="shared" si="5"/>
        <v>0</v>
      </c>
      <c r="D17" s="549"/>
      <c r="E17" s="549"/>
      <c r="F17" s="549"/>
      <c r="G17" s="550"/>
      <c r="H17" s="549"/>
      <c r="I17" s="549"/>
      <c r="J17" s="549"/>
      <c r="K17" s="549"/>
      <c r="L17" s="549"/>
      <c r="M17" s="549"/>
      <c r="N17" s="549"/>
      <c r="O17" s="549"/>
      <c r="P17" s="549"/>
      <c r="Q17" s="549"/>
      <c r="R17" s="549"/>
      <c r="S17" s="138" t="str">
        <f t="shared" si="1"/>
        <v>Đúng</v>
      </c>
      <c r="T17" s="138" t="str">
        <f t="shared" si="2"/>
        <v>Đúng</v>
      </c>
      <c r="U17" s="138" t="str">
        <f t="shared" si="3"/>
        <v>Đúng</v>
      </c>
    </row>
    <row r="18" spans="1:21" s="5" customFormat="1" ht="14.25" customHeight="1" x14ac:dyDescent="0.15">
      <c r="A18" s="204"/>
      <c r="B18" s="201" t="s">
        <v>114</v>
      </c>
      <c r="C18" s="631">
        <f t="shared" si="5"/>
        <v>0</v>
      </c>
      <c r="D18" s="549"/>
      <c r="E18" s="549"/>
      <c r="F18" s="549"/>
      <c r="G18" s="550"/>
      <c r="H18" s="549"/>
      <c r="I18" s="549"/>
      <c r="J18" s="549"/>
      <c r="K18" s="549"/>
      <c r="L18" s="549"/>
      <c r="M18" s="549"/>
      <c r="N18" s="549"/>
      <c r="O18" s="549"/>
      <c r="P18" s="549"/>
      <c r="Q18" s="549"/>
      <c r="R18" s="549"/>
      <c r="S18" s="138" t="str">
        <f t="shared" si="1"/>
        <v>Đúng</v>
      </c>
      <c r="T18" s="138" t="str">
        <f t="shared" si="2"/>
        <v>Đúng</v>
      </c>
      <c r="U18" s="138" t="str">
        <f t="shared" si="3"/>
        <v>Đúng</v>
      </c>
    </row>
    <row r="19" spans="1:21" s="5" customFormat="1" ht="15" customHeight="1" x14ac:dyDescent="0.15">
      <c r="A19" s="204"/>
      <c r="B19" s="201" t="s">
        <v>113</v>
      </c>
      <c r="C19" s="634">
        <f t="shared" si="5"/>
        <v>0</v>
      </c>
      <c r="D19" s="549"/>
      <c r="E19" s="549"/>
      <c r="F19" s="549"/>
      <c r="G19" s="549"/>
      <c r="H19" s="549"/>
      <c r="I19" s="549"/>
      <c r="J19" s="549"/>
      <c r="K19" s="549"/>
      <c r="L19" s="549"/>
      <c r="M19" s="549"/>
      <c r="N19" s="549"/>
      <c r="O19" s="549"/>
      <c r="P19" s="549"/>
      <c r="Q19" s="549"/>
      <c r="R19" s="549"/>
      <c r="S19" s="138" t="str">
        <f t="shared" si="1"/>
        <v>Đúng</v>
      </c>
      <c r="T19" s="138" t="str">
        <f t="shared" si="2"/>
        <v>Đúng</v>
      </c>
      <c r="U19" s="138" t="str">
        <f t="shared" si="3"/>
        <v>Đúng</v>
      </c>
    </row>
    <row r="20" spans="1:21" s="5" customFormat="1" ht="15" customHeight="1" x14ac:dyDescent="0.15">
      <c r="A20" s="204"/>
      <c r="B20" s="201" t="s">
        <v>425</v>
      </c>
      <c r="C20" s="634">
        <f t="shared" si="5"/>
        <v>0</v>
      </c>
      <c r="D20" s="549"/>
      <c r="E20" s="549"/>
      <c r="F20" s="549"/>
      <c r="G20" s="549"/>
      <c r="H20" s="549"/>
      <c r="I20" s="549"/>
      <c r="J20" s="549"/>
      <c r="K20" s="549"/>
      <c r="L20" s="549"/>
      <c r="M20" s="549"/>
      <c r="N20" s="549"/>
      <c r="O20" s="549"/>
      <c r="P20" s="549"/>
      <c r="Q20" s="549"/>
      <c r="R20" s="549"/>
      <c r="S20" s="138" t="str">
        <f t="shared" si="1"/>
        <v>Đúng</v>
      </c>
      <c r="T20" s="138" t="str">
        <f t="shared" si="2"/>
        <v>Đúng</v>
      </c>
      <c r="U20" s="138" t="str">
        <f t="shared" si="3"/>
        <v>Đúng</v>
      </c>
    </row>
    <row r="21" spans="1:21" s="5" customFormat="1" ht="15" customHeight="1" x14ac:dyDescent="0.15">
      <c r="A21" s="253"/>
      <c r="B21" s="256" t="s">
        <v>112</v>
      </c>
      <c r="C21" s="635">
        <f t="shared" si="5"/>
        <v>0</v>
      </c>
      <c r="D21" s="557"/>
      <c r="E21" s="557"/>
      <c r="F21" s="557"/>
      <c r="G21" s="557"/>
      <c r="H21" s="557"/>
      <c r="I21" s="557"/>
      <c r="J21" s="557"/>
      <c r="K21" s="557"/>
      <c r="L21" s="557"/>
      <c r="M21" s="557"/>
      <c r="N21" s="557"/>
      <c r="O21" s="557"/>
      <c r="P21" s="557"/>
      <c r="Q21" s="557"/>
      <c r="R21" s="557"/>
      <c r="S21" s="138" t="str">
        <f t="shared" si="1"/>
        <v>Đúng</v>
      </c>
      <c r="T21" s="138" t="str">
        <f t="shared" si="2"/>
        <v>Đúng</v>
      </c>
      <c r="U21" s="138" t="str">
        <f t="shared" si="3"/>
        <v>Đúng</v>
      </c>
    </row>
    <row r="22" spans="1:21" s="5" customFormat="1" ht="13.5" customHeight="1" x14ac:dyDescent="0.15">
      <c r="A22" s="208" t="s">
        <v>34</v>
      </c>
      <c r="B22" s="261" t="s">
        <v>35</v>
      </c>
      <c r="C22" s="544">
        <f>SUM(C23:C29)</f>
        <v>0</v>
      </c>
      <c r="D22" s="559">
        <f t="shared" ref="D22:R22" si="6">SUM(D23:D29)</f>
        <v>0</v>
      </c>
      <c r="E22" s="559">
        <f t="shared" si="6"/>
        <v>0</v>
      </c>
      <c r="F22" s="559">
        <f t="shared" si="6"/>
        <v>0</v>
      </c>
      <c r="G22" s="559">
        <f t="shared" si="6"/>
        <v>0</v>
      </c>
      <c r="H22" s="559">
        <f t="shared" si="6"/>
        <v>0</v>
      </c>
      <c r="I22" s="559">
        <f t="shared" si="6"/>
        <v>0</v>
      </c>
      <c r="J22" s="559">
        <f t="shared" si="6"/>
        <v>0</v>
      </c>
      <c r="K22" s="559">
        <f t="shared" si="6"/>
        <v>0</v>
      </c>
      <c r="L22" s="559">
        <f t="shared" si="6"/>
        <v>0</v>
      </c>
      <c r="M22" s="559">
        <f t="shared" si="6"/>
        <v>0</v>
      </c>
      <c r="N22" s="559">
        <f t="shared" si="6"/>
        <v>0</v>
      </c>
      <c r="O22" s="559">
        <f t="shared" si="6"/>
        <v>0</v>
      </c>
      <c r="P22" s="544">
        <f t="shared" si="6"/>
        <v>0</v>
      </c>
      <c r="Q22" s="559">
        <f t="shared" si="6"/>
        <v>0</v>
      </c>
      <c r="R22" s="559">
        <f t="shared" si="6"/>
        <v>0</v>
      </c>
      <c r="S22" s="138" t="str">
        <f t="shared" si="1"/>
        <v>Đúng</v>
      </c>
      <c r="T22" s="138" t="str">
        <f t="shared" si="2"/>
        <v>Đúng</v>
      </c>
      <c r="U22" s="138" t="str">
        <f t="shared" si="3"/>
        <v>Đúng</v>
      </c>
    </row>
    <row r="23" spans="1:21" s="5" customFormat="1" ht="15" customHeight="1" x14ac:dyDescent="0.15">
      <c r="A23" s="248"/>
      <c r="B23" s="263" t="s">
        <v>36</v>
      </c>
      <c r="C23" s="631">
        <f t="shared" ref="C23:C29" si="7">SUM(D23:G23)</f>
        <v>0</v>
      </c>
      <c r="D23" s="561"/>
      <c r="E23" s="561"/>
      <c r="F23" s="561"/>
      <c r="G23" s="561"/>
      <c r="H23" s="561"/>
      <c r="I23" s="561"/>
      <c r="J23" s="561"/>
      <c r="K23" s="561"/>
      <c r="L23" s="561"/>
      <c r="M23" s="561"/>
      <c r="N23" s="561"/>
      <c r="O23" s="561"/>
      <c r="P23" s="548"/>
      <c r="Q23" s="561"/>
      <c r="R23" s="561"/>
      <c r="S23" s="138" t="str">
        <f t="shared" si="1"/>
        <v>Đúng</v>
      </c>
      <c r="T23" s="138" t="str">
        <f t="shared" si="2"/>
        <v>Đúng</v>
      </c>
      <c r="U23" s="138" t="str">
        <f t="shared" si="3"/>
        <v>Đúng</v>
      </c>
    </row>
    <row r="24" spans="1:21" s="5" customFormat="1" ht="15" customHeight="1" x14ac:dyDescent="0.15">
      <c r="A24" s="204"/>
      <c r="B24" s="201" t="s">
        <v>94</v>
      </c>
      <c r="C24" s="631">
        <f t="shared" si="7"/>
        <v>0</v>
      </c>
      <c r="D24" s="549"/>
      <c r="E24" s="549"/>
      <c r="F24" s="549"/>
      <c r="G24" s="549"/>
      <c r="H24" s="549"/>
      <c r="I24" s="549"/>
      <c r="J24" s="549"/>
      <c r="K24" s="549"/>
      <c r="L24" s="549"/>
      <c r="M24" s="549"/>
      <c r="N24" s="549"/>
      <c r="O24" s="549"/>
      <c r="P24" s="549"/>
      <c r="Q24" s="549"/>
      <c r="R24" s="549"/>
      <c r="S24" s="138" t="str">
        <f t="shared" si="1"/>
        <v>Đúng</v>
      </c>
      <c r="T24" s="138" t="str">
        <f t="shared" si="2"/>
        <v>Đúng</v>
      </c>
      <c r="U24" s="138" t="str">
        <f t="shared" si="3"/>
        <v>Đúng</v>
      </c>
    </row>
    <row r="25" spans="1:21" s="5" customFormat="1" ht="15" customHeight="1" x14ac:dyDescent="0.15">
      <c r="A25" s="204"/>
      <c r="B25" s="201" t="s">
        <v>37</v>
      </c>
      <c r="C25" s="631">
        <f t="shared" si="7"/>
        <v>0</v>
      </c>
      <c r="D25" s="549"/>
      <c r="E25" s="549"/>
      <c r="F25" s="549"/>
      <c r="G25" s="549"/>
      <c r="H25" s="549"/>
      <c r="I25" s="549"/>
      <c r="J25" s="549"/>
      <c r="K25" s="549"/>
      <c r="L25" s="549"/>
      <c r="M25" s="549"/>
      <c r="N25" s="549"/>
      <c r="O25" s="549"/>
      <c r="P25" s="549"/>
      <c r="Q25" s="549"/>
      <c r="R25" s="549"/>
      <c r="S25" s="138" t="str">
        <f t="shared" si="1"/>
        <v>Đúng</v>
      </c>
      <c r="T25" s="138" t="str">
        <f t="shared" si="2"/>
        <v>Đúng</v>
      </c>
      <c r="U25" s="138" t="str">
        <f t="shared" si="3"/>
        <v>Đúng</v>
      </c>
    </row>
    <row r="26" spans="1:21" s="5" customFormat="1" ht="15" customHeight="1" x14ac:dyDescent="0.15">
      <c r="A26" s="204"/>
      <c r="B26" s="201" t="s">
        <v>38</v>
      </c>
      <c r="C26" s="631">
        <f t="shared" si="7"/>
        <v>0</v>
      </c>
      <c r="D26" s="549"/>
      <c r="E26" s="549"/>
      <c r="F26" s="549"/>
      <c r="G26" s="549"/>
      <c r="H26" s="549"/>
      <c r="I26" s="549"/>
      <c r="J26" s="549"/>
      <c r="K26" s="549"/>
      <c r="L26" s="549"/>
      <c r="M26" s="549"/>
      <c r="N26" s="549"/>
      <c r="O26" s="549"/>
      <c r="P26" s="549"/>
      <c r="Q26" s="549"/>
      <c r="R26" s="549"/>
      <c r="S26" s="138" t="str">
        <f t="shared" si="1"/>
        <v>Đúng</v>
      </c>
      <c r="T26" s="138" t="str">
        <f t="shared" si="2"/>
        <v>Đúng</v>
      </c>
      <c r="U26" s="138" t="str">
        <f t="shared" si="3"/>
        <v>Đúng</v>
      </c>
    </row>
    <row r="27" spans="1:21" s="5" customFormat="1" ht="15" customHeight="1" x14ac:dyDescent="0.15">
      <c r="A27" s="204"/>
      <c r="B27" s="201" t="s">
        <v>424</v>
      </c>
      <c r="C27" s="631">
        <f t="shared" si="7"/>
        <v>0</v>
      </c>
      <c r="D27" s="549"/>
      <c r="E27" s="549"/>
      <c r="F27" s="549"/>
      <c r="G27" s="549"/>
      <c r="H27" s="549"/>
      <c r="I27" s="549"/>
      <c r="J27" s="549"/>
      <c r="K27" s="549"/>
      <c r="L27" s="549"/>
      <c r="M27" s="549"/>
      <c r="N27" s="549"/>
      <c r="O27" s="549"/>
      <c r="P27" s="549"/>
      <c r="Q27" s="549"/>
      <c r="R27" s="549"/>
      <c r="S27" s="138" t="str">
        <f t="shared" si="1"/>
        <v>Đúng</v>
      </c>
      <c r="T27" s="138" t="str">
        <f t="shared" si="2"/>
        <v>Đúng</v>
      </c>
      <c r="U27" s="138" t="str">
        <f t="shared" si="3"/>
        <v>Đúng</v>
      </c>
    </row>
    <row r="28" spans="1:21" s="5" customFormat="1" ht="15" customHeight="1" x14ac:dyDescent="0.15">
      <c r="A28" s="204"/>
      <c r="B28" s="201" t="s">
        <v>39</v>
      </c>
      <c r="C28" s="631">
        <f t="shared" si="7"/>
        <v>0</v>
      </c>
      <c r="D28" s="549"/>
      <c r="E28" s="549"/>
      <c r="F28" s="549"/>
      <c r="G28" s="549"/>
      <c r="H28" s="549"/>
      <c r="I28" s="549"/>
      <c r="J28" s="549"/>
      <c r="K28" s="549"/>
      <c r="L28" s="549"/>
      <c r="M28" s="549"/>
      <c r="N28" s="549"/>
      <c r="O28" s="549"/>
      <c r="P28" s="549"/>
      <c r="Q28" s="549"/>
      <c r="R28" s="549"/>
      <c r="S28" s="138" t="str">
        <f t="shared" si="1"/>
        <v>Đúng</v>
      </c>
      <c r="T28" s="138" t="str">
        <f t="shared" si="2"/>
        <v>Đúng</v>
      </c>
      <c r="U28" s="138" t="str">
        <f t="shared" si="3"/>
        <v>Đúng</v>
      </c>
    </row>
    <row r="29" spans="1:21" s="5" customFormat="1" ht="15" customHeight="1" x14ac:dyDescent="0.15">
      <c r="A29" s="253"/>
      <c r="B29" s="265" t="s">
        <v>40</v>
      </c>
      <c r="C29" s="635">
        <f t="shared" si="7"/>
        <v>0</v>
      </c>
      <c r="D29" s="551"/>
      <c r="E29" s="551"/>
      <c r="F29" s="551"/>
      <c r="G29" s="551"/>
      <c r="H29" s="551"/>
      <c r="I29" s="551"/>
      <c r="J29" s="551"/>
      <c r="K29" s="551"/>
      <c r="L29" s="551"/>
      <c r="M29" s="551"/>
      <c r="N29" s="551"/>
      <c r="O29" s="551"/>
      <c r="P29" s="557"/>
      <c r="Q29" s="551"/>
      <c r="R29" s="551"/>
      <c r="S29" s="138" t="str">
        <f t="shared" si="1"/>
        <v>Đúng</v>
      </c>
      <c r="T29" s="138" t="str">
        <f t="shared" si="2"/>
        <v>Đúng</v>
      </c>
      <c r="U29" s="138" t="str">
        <f t="shared" si="3"/>
        <v>Đúng</v>
      </c>
    </row>
    <row r="31" spans="1:21" x14ac:dyDescent="0.2">
      <c r="C31" s="113" t="str">
        <f t="shared" ref="C31:R31" si="8">IF(C6=C22, "Đúng","Sai")</f>
        <v>Đúng</v>
      </c>
      <c r="D31" s="113" t="str">
        <f t="shared" si="8"/>
        <v>Đúng</v>
      </c>
      <c r="E31" s="113" t="str">
        <f t="shared" si="8"/>
        <v>Đúng</v>
      </c>
      <c r="F31" s="113" t="str">
        <f t="shared" si="8"/>
        <v>Đúng</v>
      </c>
      <c r="G31" s="113" t="str">
        <f t="shared" si="8"/>
        <v>Đúng</v>
      </c>
      <c r="H31" s="113" t="str">
        <f t="shared" si="8"/>
        <v>Đúng</v>
      </c>
      <c r="I31" s="113" t="str">
        <f t="shared" si="8"/>
        <v>Đúng</v>
      </c>
      <c r="J31" s="113" t="str">
        <f t="shared" si="8"/>
        <v>Đúng</v>
      </c>
      <c r="K31" s="113" t="str">
        <f t="shared" si="8"/>
        <v>Đúng</v>
      </c>
      <c r="L31" s="113" t="str">
        <f t="shared" si="8"/>
        <v>Đúng</v>
      </c>
      <c r="M31" s="113" t="str">
        <f t="shared" si="8"/>
        <v>Đúng</v>
      </c>
      <c r="N31" s="113" t="str">
        <f t="shared" si="8"/>
        <v>Đúng</v>
      </c>
      <c r="O31" s="113" t="str">
        <f t="shared" si="8"/>
        <v>Đúng</v>
      </c>
      <c r="P31" s="113" t="str">
        <f t="shared" si="8"/>
        <v>Đúng</v>
      </c>
      <c r="Q31" s="113" t="str">
        <f t="shared" si="8"/>
        <v>Đúng</v>
      </c>
      <c r="R31" s="113" t="str">
        <f t="shared" si="8"/>
        <v>Đúng</v>
      </c>
      <c r="U31" s="112"/>
    </row>
    <row r="32" spans="1:21" x14ac:dyDescent="0.2">
      <c r="C32" s="480"/>
      <c r="D32" s="112"/>
      <c r="E32" s="112"/>
      <c r="F32" s="112"/>
      <c r="G32" s="112"/>
      <c r="H32" s="112"/>
      <c r="I32" s="112"/>
      <c r="J32" s="112"/>
      <c r="K32" s="112"/>
      <c r="L32" s="112"/>
      <c r="M32" s="112"/>
      <c r="N32" s="112"/>
      <c r="O32" s="112"/>
      <c r="P32" s="112"/>
      <c r="Q32" s="112"/>
      <c r="R32" s="112"/>
      <c r="U32" s="112"/>
    </row>
    <row r="33" spans="3:21" x14ac:dyDescent="0.2">
      <c r="C33" s="480"/>
      <c r="D33" s="112"/>
      <c r="E33" s="112"/>
      <c r="F33" s="112"/>
      <c r="G33" s="112"/>
      <c r="H33" s="112"/>
      <c r="I33" s="112"/>
      <c r="J33" s="112"/>
      <c r="K33" s="112"/>
      <c r="L33" s="112"/>
      <c r="M33" s="112"/>
      <c r="N33" s="112"/>
      <c r="O33" s="112"/>
      <c r="P33" s="112"/>
      <c r="Q33" s="112"/>
      <c r="R33" s="112"/>
      <c r="U33" s="112"/>
    </row>
    <row r="34" spans="3:21" x14ac:dyDescent="0.2">
      <c r="C34" s="480"/>
      <c r="D34" s="112"/>
      <c r="E34" s="112"/>
      <c r="F34" s="112"/>
      <c r="G34" s="112"/>
      <c r="H34" s="112"/>
      <c r="I34" s="112"/>
      <c r="J34" s="112"/>
      <c r="K34" s="112"/>
      <c r="L34" s="112"/>
      <c r="M34" s="112"/>
      <c r="N34" s="112"/>
      <c r="O34" s="112"/>
      <c r="P34" s="112"/>
      <c r="Q34" s="112"/>
      <c r="R34" s="112"/>
      <c r="U34" s="112"/>
    </row>
  </sheetData>
  <sheetProtection algorithmName="SHA-512" hashValue="9CReFJlVy9Y2MhjlsE4MgX0H+3Erq66q4mPrT+s4SyvWadr02bDhOGlDA3dnB5ol3i8u8TUxmvap5LeT+XwCgw==" saltValue="yplfIzN/tenGdhw5NHSbGQ==" spinCount="100000" sheet="1" formatCells="0" formatColumns="0" formatRows="0"/>
  <mergeCells count="10">
    <mergeCell ref="Q1:R1"/>
    <mergeCell ref="A2:O2"/>
    <mergeCell ref="P2:R2"/>
    <mergeCell ref="A3:A4"/>
    <mergeCell ref="B3:B4"/>
    <mergeCell ref="C3:C4"/>
    <mergeCell ref="D3:G3"/>
    <mergeCell ref="H3:O3"/>
    <mergeCell ref="P3:R3"/>
    <mergeCell ref="A1:P1"/>
  </mergeCells>
  <conditionalFormatting sqref="S6:T29">
    <cfRule type="cellIs" dxfId="26" priority="1" operator="equal">
      <formula>"Đúng"</formula>
    </cfRule>
  </conditionalFormatting>
  <conditionalFormatting sqref="U1:U1048576 A31:XFD31">
    <cfRule type="cellIs" dxfId="25" priority="4" operator="equal">
      <formula>"Đúng"</formula>
    </cfRule>
  </conditionalFormatting>
  <printOptions verticalCentered="1"/>
  <pageMargins left="0.70866141732283472" right="0.19685039370078741" top="0.23622047244094491" bottom="0.23622047244094491" header="0" footer="0"/>
  <pageSetup paperSize="9" scale="95"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tabColor rgb="FFC00000"/>
    <pageSetUpPr fitToPage="1"/>
  </sheetPr>
  <dimension ref="A1:U27"/>
  <sheetViews>
    <sheetView zoomScale="70" zoomScaleNormal="70" zoomScalePageLayoutView="70" workbookViewId="0">
      <selection activeCell="H16" sqref="H16"/>
    </sheetView>
  </sheetViews>
  <sheetFormatPr baseColWidth="10" defaultColWidth="8.83203125" defaultRowHeight="16" x14ac:dyDescent="0.2"/>
  <cols>
    <col min="1" max="1" width="4.1640625" style="2" customWidth="1"/>
    <col min="2" max="2" width="32.5" style="10" customWidth="1"/>
    <col min="3" max="3" width="8.1640625" style="6" customWidth="1"/>
    <col min="4" max="7" width="6.1640625" style="2" customWidth="1"/>
    <col min="8" max="8" width="11.5" style="2" customWidth="1"/>
    <col min="9" max="9" width="7" style="2" customWidth="1"/>
    <col min="10" max="10" width="7.6640625" style="2" customWidth="1"/>
    <col min="11" max="11" width="9.6640625" style="2" customWidth="1"/>
    <col min="12" max="12" width="8.5" style="2" customWidth="1"/>
    <col min="13" max="17" width="6.1640625" style="2" customWidth="1"/>
    <col min="18" max="18" width="7.1640625" style="2" customWidth="1"/>
    <col min="19" max="19" width="6.83203125" style="2" customWidth="1"/>
    <col min="20" max="20" width="8" style="2" customWidth="1"/>
    <col min="21" max="257" width="8.83203125" style="2"/>
    <col min="258" max="258" width="4.1640625" style="2" customWidth="1"/>
    <col min="259" max="259" width="32.5" style="2" customWidth="1"/>
    <col min="260" max="275" width="6.1640625" style="2" customWidth="1"/>
    <col min="276" max="513" width="8.83203125" style="2"/>
    <col min="514" max="514" width="4.1640625" style="2" customWidth="1"/>
    <col min="515" max="515" width="32.5" style="2" customWidth="1"/>
    <col min="516" max="531" width="6.1640625" style="2" customWidth="1"/>
    <col min="532" max="769" width="8.83203125" style="2"/>
    <col min="770" max="770" width="4.1640625" style="2" customWidth="1"/>
    <col min="771" max="771" width="32.5" style="2" customWidth="1"/>
    <col min="772" max="787" width="6.1640625" style="2" customWidth="1"/>
    <col min="788" max="1025" width="8.83203125" style="2"/>
    <col min="1026" max="1026" width="4.1640625" style="2" customWidth="1"/>
    <col min="1027" max="1027" width="32.5" style="2" customWidth="1"/>
    <col min="1028" max="1043" width="6.1640625" style="2" customWidth="1"/>
    <col min="1044" max="1281" width="8.83203125" style="2"/>
    <col min="1282" max="1282" width="4.1640625" style="2" customWidth="1"/>
    <col min="1283" max="1283" width="32.5" style="2" customWidth="1"/>
    <col min="1284" max="1299" width="6.1640625" style="2" customWidth="1"/>
    <col min="1300" max="1537" width="8.83203125" style="2"/>
    <col min="1538" max="1538" width="4.1640625" style="2" customWidth="1"/>
    <col min="1539" max="1539" width="32.5" style="2" customWidth="1"/>
    <col min="1540" max="1555" width="6.1640625" style="2" customWidth="1"/>
    <col min="1556" max="1793" width="8.83203125" style="2"/>
    <col min="1794" max="1794" width="4.1640625" style="2" customWidth="1"/>
    <col min="1795" max="1795" width="32.5" style="2" customWidth="1"/>
    <col min="1796" max="1811" width="6.1640625" style="2" customWidth="1"/>
    <col min="1812" max="2049" width="8.83203125" style="2"/>
    <col min="2050" max="2050" width="4.1640625" style="2" customWidth="1"/>
    <col min="2051" max="2051" width="32.5" style="2" customWidth="1"/>
    <col min="2052" max="2067" width="6.1640625" style="2" customWidth="1"/>
    <col min="2068" max="2305" width="8.83203125" style="2"/>
    <col min="2306" max="2306" width="4.1640625" style="2" customWidth="1"/>
    <col min="2307" max="2307" width="32.5" style="2" customWidth="1"/>
    <col min="2308" max="2323" width="6.1640625" style="2" customWidth="1"/>
    <col min="2324" max="2561" width="8.83203125" style="2"/>
    <col min="2562" max="2562" width="4.1640625" style="2" customWidth="1"/>
    <col min="2563" max="2563" width="32.5" style="2" customWidth="1"/>
    <col min="2564" max="2579" width="6.1640625" style="2" customWidth="1"/>
    <col min="2580" max="2817" width="8.83203125" style="2"/>
    <col min="2818" max="2818" width="4.1640625" style="2" customWidth="1"/>
    <col min="2819" max="2819" width="32.5" style="2" customWidth="1"/>
    <col min="2820" max="2835" width="6.1640625" style="2" customWidth="1"/>
    <col min="2836" max="3073" width="8.83203125" style="2"/>
    <col min="3074" max="3074" width="4.1640625" style="2" customWidth="1"/>
    <col min="3075" max="3075" width="32.5" style="2" customWidth="1"/>
    <col min="3076" max="3091" width="6.1640625" style="2" customWidth="1"/>
    <col min="3092" max="3329" width="8.83203125" style="2"/>
    <col min="3330" max="3330" width="4.1640625" style="2" customWidth="1"/>
    <col min="3331" max="3331" width="32.5" style="2" customWidth="1"/>
    <col min="3332" max="3347" width="6.1640625" style="2" customWidth="1"/>
    <col min="3348" max="3585" width="8.83203125" style="2"/>
    <col min="3586" max="3586" width="4.1640625" style="2" customWidth="1"/>
    <col min="3587" max="3587" width="32.5" style="2" customWidth="1"/>
    <col min="3588" max="3603" width="6.1640625" style="2" customWidth="1"/>
    <col min="3604" max="3841" width="8.83203125" style="2"/>
    <col min="3842" max="3842" width="4.1640625" style="2" customWidth="1"/>
    <col min="3843" max="3843" width="32.5" style="2" customWidth="1"/>
    <col min="3844" max="3859" width="6.1640625" style="2" customWidth="1"/>
    <col min="3860" max="4097" width="8.83203125" style="2"/>
    <col min="4098" max="4098" width="4.1640625" style="2" customWidth="1"/>
    <col min="4099" max="4099" width="32.5" style="2" customWidth="1"/>
    <col min="4100" max="4115" width="6.1640625" style="2" customWidth="1"/>
    <col min="4116" max="4353" width="8.83203125" style="2"/>
    <col min="4354" max="4354" width="4.1640625" style="2" customWidth="1"/>
    <col min="4355" max="4355" width="32.5" style="2" customWidth="1"/>
    <col min="4356" max="4371" width="6.1640625" style="2" customWidth="1"/>
    <col min="4372" max="4609" width="8.83203125" style="2"/>
    <col min="4610" max="4610" width="4.1640625" style="2" customWidth="1"/>
    <col min="4611" max="4611" width="32.5" style="2" customWidth="1"/>
    <col min="4612" max="4627" width="6.1640625" style="2" customWidth="1"/>
    <col min="4628" max="4865" width="8.83203125" style="2"/>
    <col min="4866" max="4866" width="4.1640625" style="2" customWidth="1"/>
    <col min="4867" max="4867" width="32.5" style="2" customWidth="1"/>
    <col min="4868" max="4883" width="6.1640625" style="2" customWidth="1"/>
    <col min="4884" max="5121" width="8.83203125" style="2"/>
    <col min="5122" max="5122" width="4.1640625" style="2" customWidth="1"/>
    <col min="5123" max="5123" width="32.5" style="2" customWidth="1"/>
    <col min="5124" max="5139" width="6.1640625" style="2" customWidth="1"/>
    <col min="5140" max="5377" width="8.83203125" style="2"/>
    <col min="5378" max="5378" width="4.1640625" style="2" customWidth="1"/>
    <col min="5379" max="5379" width="32.5" style="2" customWidth="1"/>
    <col min="5380" max="5395" width="6.1640625" style="2" customWidth="1"/>
    <col min="5396" max="5633" width="8.83203125" style="2"/>
    <col min="5634" max="5634" width="4.1640625" style="2" customWidth="1"/>
    <col min="5635" max="5635" width="32.5" style="2" customWidth="1"/>
    <col min="5636" max="5651" width="6.1640625" style="2" customWidth="1"/>
    <col min="5652" max="5889" width="8.83203125" style="2"/>
    <col min="5890" max="5890" width="4.1640625" style="2" customWidth="1"/>
    <col min="5891" max="5891" width="32.5" style="2" customWidth="1"/>
    <col min="5892" max="5907" width="6.1640625" style="2" customWidth="1"/>
    <col min="5908" max="6145" width="8.83203125" style="2"/>
    <col min="6146" max="6146" width="4.1640625" style="2" customWidth="1"/>
    <col min="6147" max="6147" width="32.5" style="2" customWidth="1"/>
    <col min="6148" max="6163" width="6.1640625" style="2" customWidth="1"/>
    <col min="6164" max="6401" width="8.83203125" style="2"/>
    <col min="6402" max="6402" width="4.1640625" style="2" customWidth="1"/>
    <col min="6403" max="6403" width="32.5" style="2" customWidth="1"/>
    <col min="6404" max="6419" width="6.1640625" style="2" customWidth="1"/>
    <col min="6420" max="6657" width="8.83203125" style="2"/>
    <col min="6658" max="6658" width="4.1640625" style="2" customWidth="1"/>
    <col min="6659" max="6659" width="32.5" style="2" customWidth="1"/>
    <col min="6660" max="6675" width="6.1640625" style="2" customWidth="1"/>
    <col min="6676" max="6913" width="8.83203125" style="2"/>
    <col min="6914" max="6914" width="4.1640625" style="2" customWidth="1"/>
    <col min="6915" max="6915" width="32.5" style="2" customWidth="1"/>
    <col min="6916" max="6931" width="6.1640625" style="2" customWidth="1"/>
    <col min="6932" max="7169" width="8.83203125" style="2"/>
    <col min="7170" max="7170" width="4.1640625" style="2" customWidth="1"/>
    <col min="7171" max="7171" width="32.5" style="2" customWidth="1"/>
    <col min="7172" max="7187" width="6.1640625" style="2" customWidth="1"/>
    <col min="7188" max="7425" width="8.83203125" style="2"/>
    <col min="7426" max="7426" width="4.1640625" style="2" customWidth="1"/>
    <col min="7427" max="7427" width="32.5" style="2" customWidth="1"/>
    <col min="7428" max="7443" width="6.1640625" style="2" customWidth="1"/>
    <col min="7444" max="7681" width="8.83203125" style="2"/>
    <col min="7682" max="7682" width="4.1640625" style="2" customWidth="1"/>
    <col min="7683" max="7683" width="32.5" style="2" customWidth="1"/>
    <col min="7684" max="7699" width="6.1640625" style="2" customWidth="1"/>
    <col min="7700" max="7937" width="8.83203125" style="2"/>
    <col min="7938" max="7938" width="4.1640625" style="2" customWidth="1"/>
    <col min="7939" max="7939" width="32.5" style="2" customWidth="1"/>
    <col min="7940" max="7955" width="6.1640625" style="2" customWidth="1"/>
    <col min="7956" max="8193" width="8.83203125" style="2"/>
    <col min="8194" max="8194" width="4.1640625" style="2" customWidth="1"/>
    <col min="8195" max="8195" width="32.5" style="2" customWidth="1"/>
    <col min="8196" max="8211" width="6.1640625" style="2" customWidth="1"/>
    <col min="8212" max="8449" width="8.83203125" style="2"/>
    <col min="8450" max="8450" width="4.1640625" style="2" customWidth="1"/>
    <col min="8451" max="8451" width="32.5" style="2" customWidth="1"/>
    <col min="8452" max="8467" width="6.1640625" style="2" customWidth="1"/>
    <col min="8468" max="8705" width="8.83203125" style="2"/>
    <col min="8706" max="8706" width="4.1640625" style="2" customWidth="1"/>
    <col min="8707" max="8707" width="32.5" style="2" customWidth="1"/>
    <col min="8708" max="8723" width="6.1640625" style="2" customWidth="1"/>
    <col min="8724" max="8961" width="8.83203125" style="2"/>
    <col min="8962" max="8962" width="4.1640625" style="2" customWidth="1"/>
    <col min="8963" max="8963" width="32.5" style="2" customWidth="1"/>
    <col min="8964" max="8979" width="6.1640625" style="2" customWidth="1"/>
    <col min="8980" max="9217" width="8.83203125" style="2"/>
    <col min="9218" max="9218" width="4.1640625" style="2" customWidth="1"/>
    <col min="9219" max="9219" width="32.5" style="2" customWidth="1"/>
    <col min="9220" max="9235" width="6.1640625" style="2" customWidth="1"/>
    <col min="9236" max="9473" width="8.83203125" style="2"/>
    <col min="9474" max="9474" width="4.1640625" style="2" customWidth="1"/>
    <col min="9475" max="9475" width="32.5" style="2" customWidth="1"/>
    <col min="9476" max="9491" width="6.1640625" style="2" customWidth="1"/>
    <col min="9492" max="9729" width="8.83203125" style="2"/>
    <col min="9730" max="9730" width="4.1640625" style="2" customWidth="1"/>
    <col min="9731" max="9731" width="32.5" style="2" customWidth="1"/>
    <col min="9732" max="9747" width="6.1640625" style="2" customWidth="1"/>
    <col min="9748" max="9985" width="8.83203125" style="2"/>
    <col min="9986" max="9986" width="4.1640625" style="2" customWidth="1"/>
    <col min="9987" max="9987" width="32.5" style="2" customWidth="1"/>
    <col min="9988" max="10003" width="6.1640625" style="2" customWidth="1"/>
    <col min="10004" max="10241" width="8.83203125" style="2"/>
    <col min="10242" max="10242" width="4.1640625" style="2" customWidth="1"/>
    <col min="10243" max="10243" width="32.5" style="2" customWidth="1"/>
    <col min="10244" max="10259" width="6.1640625" style="2" customWidth="1"/>
    <col min="10260" max="10497" width="8.83203125" style="2"/>
    <col min="10498" max="10498" width="4.1640625" style="2" customWidth="1"/>
    <col min="10499" max="10499" width="32.5" style="2" customWidth="1"/>
    <col min="10500" max="10515" width="6.1640625" style="2" customWidth="1"/>
    <col min="10516" max="10753" width="8.83203125" style="2"/>
    <col min="10754" max="10754" width="4.1640625" style="2" customWidth="1"/>
    <col min="10755" max="10755" width="32.5" style="2" customWidth="1"/>
    <col min="10756" max="10771" width="6.1640625" style="2" customWidth="1"/>
    <col min="10772" max="11009" width="8.83203125" style="2"/>
    <col min="11010" max="11010" width="4.1640625" style="2" customWidth="1"/>
    <col min="11011" max="11011" width="32.5" style="2" customWidth="1"/>
    <col min="11012" max="11027" width="6.1640625" style="2" customWidth="1"/>
    <col min="11028" max="11265" width="8.83203125" style="2"/>
    <col min="11266" max="11266" width="4.1640625" style="2" customWidth="1"/>
    <col min="11267" max="11267" width="32.5" style="2" customWidth="1"/>
    <col min="11268" max="11283" width="6.1640625" style="2" customWidth="1"/>
    <col min="11284" max="11521" width="8.83203125" style="2"/>
    <col min="11522" max="11522" width="4.1640625" style="2" customWidth="1"/>
    <col min="11523" max="11523" width="32.5" style="2" customWidth="1"/>
    <col min="11524" max="11539" width="6.1640625" style="2" customWidth="1"/>
    <col min="11540" max="11777" width="8.83203125" style="2"/>
    <col min="11778" max="11778" width="4.1640625" style="2" customWidth="1"/>
    <col min="11779" max="11779" width="32.5" style="2" customWidth="1"/>
    <col min="11780" max="11795" width="6.1640625" style="2" customWidth="1"/>
    <col min="11796" max="12033" width="8.83203125" style="2"/>
    <col min="12034" max="12034" width="4.1640625" style="2" customWidth="1"/>
    <col min="12035" max="12035" width="32.5" style="2" customWidth="1"/>
    <col min="12036" max="12051" width="6.1640625" style="2" customWidth="1"/>
    <col min="12052" max="12289" width="8.83203125" style="2"/>
    <col min="12290" max="12290" width="4.1640625" style="2" customWidth="1"/>
    <col min="12291" max="12291" width="32.5" style="2" customWidth="1"/>
    <col min="12292" max="12307" width="6.1640625" style="2" customWidth="1"/>
    <col min="12308" max="12545" width="8.83203125" style="2"/>
    <col min="12546" max="12546" width="4.1640625" style="2" customWidth="1"/>
    <col min="12547" max="12547" width="32.5" style="2" customWidth="1"/>
    <col min="12548" max="12563" width="6.1640625" style="2" customWidth="1"/>
    <col min="12564" max="12801" width="8.83203125" style="2"/>
    <col min="12802" max="12802" width="4.1640625" style="2" customWidth="1"/>
    <col min="12803" max="12803" width="32.5" style="2" customWidth="1"/>
    <col min="12804" max="12819" width="6.1640625" style="2" customWidth="1"/>
    <col min="12820" max="13057" width="8.83203125" style="2"/>
    <col min="13058" max="13058" width="4.1640625" style="2" customWidth="1"/>
    <col min="13059" max="13059" width="32.5" style="2" customWidth="1"/>
    <col min="13060" max="13075" width="6.1640625" style="2" customWidth="1"/>
    <col min="13076" max="13313" width="8.83203125" style="2"/>
    <col min="13314" max="13314" width="4.1640625" style="2" customWidth="1"/>
    <col min="13315" max="13315" width="32.5" style="2" customWidth="1"/>
    <col min="13316" max="13331" width="6.1640625" style="2" customWidth="1"/>
    <col min="13332" max="13569" width="8.83203125" style="2"/>
    <col min="13570" max="13570" width="4.1640625" style="2" customWidth="1"/>
    <col min="13571" max="13571" width="32.5" style="2" customWidth="1"/>
    <col min="13572" max="13587" width="6.1640625" style="2" customWidth="1"/>
    <col min="13588" max="13825" width="8.83203125" style="2"/>
    <col min="13826" max="13826" width="4.1640625" style="2" customWidth="1"/>
    <col min="13827" max="13827" width="32.5" style="2" customWidth="1"/>
    <col min="13828" max="13843" width="6.1640625" style="2" customWidth="1"/>
    <col min="13844" max="14081" width="8.83203125" style="2"/>
    <col min="14082" max="14082" width="4.1640625" style="2" customWidth="1"/>
    <col min="14083" max="14083" width="32.5" style="2" customWidth="1"/>
    <col min="14084" max="14099" width="6.1640625" style="2" customWidth="1"/>
    <col min="14100" max="14337" width="8.83203125" style="2"/>
    <col min="14338" max="14338" width="4.1640625" style="2" customWidth="1"/>
    <col min="14339" max="14339" width="32.5" style="2" customWidth="1"/>
    <col min="14340" max="14355" width="6.1640625" style="2" customWidth="1"/>
    <col min="14356" max="14593" width="8.83203125" style="2"/>
    <col min="14594" max="14594" width="4.1640625" style="2" customWidth="1"/>
    <col min="14595" max="14595" width="32.5" style="2" customWidth="1"/>
    <col min="14596" max="14611" width="6.1640625" style="2" customWidth="1"/>
    <col min="14612" max="14849" width="8.83203125" style="2"/>
    <col min="14850" max="14850" width="4.1640625" style="2" customWidth="1"/>
    <col min="14851" max="14851" width="32.5" style="2" customWidth="1"/>
    <col min="14852" max="14867" width="6.1640625" style="2" customWidth="1"/>
    <col min="14868" max="15105" width="8.83203125" style="2"/>
    <col min="15106" max="15106" width="4.1640625" style="2" customWidth="1"/>
    <col min="15107" max="15107" width="32.5" style="2" customWidth="1"/>
    <col min="15108" max="15123" width="6.1640625" style="2" customWidth="1"/>
    <col min="15124" max="15361" width="8.83203125" style="2"/>
    <col min="15362" max="15362" width="4.1640625" style="2" customWidth="1"/>
    <col min="15363" max="15363" width="32.5" style="2" customWidth="1"/>
    <col min="15364" max="15379" width="6.1640625" style="2" customWidth="1"/>
    <col min="15380" max="15617" width="8.83203125" style="2"/>
    <col min="15618" max="15618" width="4.1640625" style="2" customWidth="1"/>
    <col min="15619" max="15619" width="32.5" style="2" customWidth="1"/>
    <col min="15620" max="15635" width="6.1640625" style="2" customWidth="1"/>
    <col min="15636" max="15873" width="8.83203125" style="2"/>
    <col min="15874" max="15874" width="4.1640625" style="2" customWidth="1"/>
    <col min="15875" max="15875" width="32.5" style="2" customWidth="1"/>
    <col min="15876" max="15891" width="6.1640625" style="2" customWidth="1"/>
    <col min="15892" max="16129" width="8.83203125" style="2"/>
    <col min="16130" max="16130" width="4.1640625" style="2" customWidth="1"/>
    <col min="16131" max="16131" width="32.5" style="2" customWidth="1"/>
    <col min="16132" max="16147" width="6.1640625" style="2" customWidth="1"/>
    <col min="16148" max="16384" width="8.83203125" style="2"/>
  </cols>
  <sheetData>
    <row r="1" spans="1:21" s="1" customFormat="1" ht="19.5" customHeight="1" x14ac:dyDescent="0.15">
      <c r="A1" s="772" t="s">
        <v>365</v>
      </c>
      <c r="B1" s="772"/>
      <c r="C1" s="772"/>
      <c r="D1" s="772"/>
      <c r="E1" s="772"/>
      <c r="F1" s="772"/>
      <c r="G1" s="772"/>
      <c r="H1" s="772"/>
      <c r="I1" s="772"/>
      <c r="J1" s="772"/>
      <c r="K1" s="772"/>
      <c r="L1" s="772"/>
      <c r="M1" s="772"/>
      <c r="N1" s="772"/>
      <c r="O1" s="773"/>
      <c r="P1" s="831" t="s">
        <v>209</v>
      </c>
      <c r="Q1" s="832"/>
    </row>
    <row r="2" spans="1:21" s="17" customFormat="1" ht="20.25" customHeight="1" x14ac:dyDescent="0.2">
      <c r="A2" s="953" t="s">
        <v>364</v>
      </c>
      <c r="B2" s="953"/>
      <c r="C2" s="953"/>
      <c r="D2" s="953"/>
      <c r="E2" s="953"/>
      <c r="F2" s="953"/>
      <c r="G2" s="953"/>
      <c r="H2" s="953"/>
      <c r="I2" s="953"/>
      <c r="J2" s="953"/>
      <c r="K2" s="953"/>
      <c r="L2" s="953"/>
      <c r="M2" s="953"/>
      <c r="N2" s="953"/>
      <c r="O2" s="776" t="s">
        <v>182</v>
      </c>
      <c r="P2" s="776"/>
      <c r="Q2" s="776"/>
    </row>
    <row r="3" spans="1:21" ht="25.5" customHeight="1" x14ac:dyDescent="0.2">
      <c r="A3" s="845" t="s">
        <v>294</v>
      </c>
      <c r="B3" s="845" t="s">
        <v>59</v>
      </c>
      <c r="C3" s="849" t="s">
        <v>60</v>
      </c>
      <c r="D3" s="852" t="s">
        <v>61</v>
      </c>
      <c r="E3" s="852"/>
      <c r="F3" s="852"/>
      <c r="G3" s="852"/>
      <c r="H3" s="950" t="s">
        <v>62</v>
      </c>
      <c r="I3" s="951"/>
      <c r="J3" s="951"/>
      <c r="K3" s="951"/>
      <c r="L3" s="951"/>
      <c r="M3" s="951"/>
      <c r="N3" s="952"/>
      <c r="O3" s="935" t="s">
        <v>63</v>
      </c>
      <c r="P3" s="936"/>
      <c r="Q3" s="954"/>
    </row>
    <row r="4" spans="1:21" s="3" customFormat="1" ht="147" customHeight="1" x14ac:dyDescent="0.15">
      <c r="A4" s="846"/>
      <c r="B4" s="846"/>
      <c r="C4" s="850"/>
      <c r="D4" s="241" t="s">
        <v>147</v>
      </c>
      <c r="E4" s="241" t="s">
        <v>150</v>
      </c>
      <c r="F4" s="242" t="s">
        <v>176</v>
      </c>
      <c r="G4" s="242" t="s">
        <v>201</v>
      </c>
      <c r="H4" s="212" t="s">
        <v>495</v>
      </c>
      <c r="I4" s="212" t="s">
        <v>496</v>
      </c>
      <c r="J4" s="212" t="s">
        <v>126</v>
      </c>
      <c r="K4" s="212" t="s">
        <v>563</v>
      </c>
      <c r="L4" s="212" t="s">
        <v>410</v>
      </c>
      <c r="M4" s="212" t="s">
        <v>50</v>
      </c>
      <c r="N4" s="212" t="s">
        <v>15</v>
      </c>
      <c r="O4" s="241" t="s">
        <v>68</v>
      </c>
      <c r="P4" s="241" t="s">
        <v>547</v>
      </c>
      <c r="Q4" s="241" t="s">
        <v>69</v>
      </c>
    </row>
    <row r="5" spans="1:21" s="4" customFormat="1" ht="16.5" customHeight="1" x14ac:dyDescent="0.15">
      <c r="A5" s="291">
        <v>1</v>
      </c>
      <c r="B5" s="291">
        <v>2</v>
      </c>
      <c r="C5" s="291">
        <v>3</v>
      </c>
      <c r="D5" s="291">
        <v>4</v>
      </c>
      <c r="E5" s="291">
        <v>5</v>
      </c>
      <c r="F5" s="291">
        <v>6</v>
      </c>
      <c r="G5" s="291">
        <v>7</v>
      </c>
      <c r="H5" s="291">
        <v>8</v>
      </c>
      <c r="I5" s="291">
        <v>9</v>
      </c>
      <c r="J5" s="291">
        <v>10</v>
      </c>
      <c r="K5" s="291">
        <v>11</v>
      </c>
      <c r="L5" s="291">
        <v>12</v>
      </c>
      <c r="M5" s="291">
        <v>13</v>
      </c>
      <c r="N5" s="291">
        <v>14</v>
      </c>
      <c r="O5" s="291">
        <v>15</v>
      </c>
      <c r="P5" s="291">
        <v>16</v>
      </c>
      <c r="Q5" s="291">
        <v>17</v>
      </c>
    </row>
    <row r="6" spans="1:21" s="18" customFormat="1" x14ac:dyDescent="0.15">
      <c r="A6" s="204"/>
      <c r="B6" s="263" t="s">
        <v>47</v>
      </c>
      <c r="C6" s="214">
        <f>SUM(D6:G6)</f>
        <v>0</v>
      </c>
      <c r="D6" s="636"/>
      <c r="E6" s="640"/>
      <c r="F6" s="640"/>
      <c r="G6" s="640"/>
      <c r="H6" s="637"/>
      <c r="I6" s="638"/>
      <c r="J6" s="638"/>
      <c r="K6" s="638"/>
      <c r="L6" s="638"/>
      <c r="M6" s="638"/>
      <c r="N6" s="638"/>
      <c r="O6" s="638"/>
      <c r="P6" s="638"/>
      <c r="Q6" s="638"/>
      <c r="R6" s="138" t="str">
        <f>IF(AND(H6&lt;=C6,I6&lt;=C6,J6&lt;=C6,K6&lt;=C6,L6&lt;=C6,M6&lt;=C6,N6&lt;=C6),"Đúng","Sai")</f>
        <v>Đúng</v>
      </c>
      <c r="S6" s="138" t="str">
        <f>IF(C6=O6+P6,"Đúng","Sai")</f>
        <v>Đúng</v>
      </c>
      <c r="T6" s="138" t="str">
        <f>IF(AND(Q6&lt;=P6),"Đúng","Sai")</f>
        <v>Đúng</v>
      </c>
      <c r="U6" s="138"/>
    </row>
    <row r="7" spans="1:21" s="18" customFormat="1" x14ac:dyDescent="0.15">
      <c r="A7" s="204"/>
      <c r="B7" s="201" t="s">
        <v>46</v>
      </c>
      <c r="C7" s="215">
        <f t="shared" ref="C7:C16" si="0">SUM(D7:G7)</f>
        <v>0</v>
      </c>
      <c r="D7" s="636"/>
      <c r="E7" s="640"/>
      <c r="F7" s="640"/>
      <c r="G7" s="640"/>
      <c r="H7" s="636"/>
      <c r="I7" s="636"/>
      <c r="J7" s="636"/>
      <c r="K7" s="636"/>
      <c r="L7" s="636"/>
      <c r="M7" s="636"/>
      <c r="N7" s="636"/>
      <c r="O7" s="636"/>
      <c r="P7" s="636"/>
      <c r="Q7" s="636"/>
      <c r="R7" s="138" t="str">
        <f t="shared" ref="R7:R17" si="1">IF(AND(H7&lt;=C7,I7&lt;=C7,J7&lt;=C7,K7&lt;=C7,L7&lt;=C7,M7&lt;=C7,N7&lt;=C7),"Đúng","Sai")</f>
        <v>Đúng</v>
      </c>
      <c r="S7" s="138" t="str">
        <f t="shared" ref="S7:S17" si="2">IF(C7=O7+P7,"Đúng","Sai")</f>
        <v>Đúng</v>
      </c>
      <c r="T7" s="138" t="str">
        <f t="shared" ref="T7:T17" si="3">IF(AND(Q7&lt;=P7),"Đúng","Sai")</f>
        <v>Đúng</v>
      </c>
      <c r="U7" s="138"/>
    </row>
    <row r="8" spans="1:21" s="18" customFormat="1" ht="27" customHeight="1" x14ac:dyDescent="0.15">
      <c r="A8" s="204"/>
      <c r="B8" s="201" t="s">
        <v>561</v>
      </c>
      <c r="C8" s="215">
        <f t="shared" si="0"/>
        <v>0</v>
      </c>
      <c r="D8" s="636"/>
      <c r="E8" s="640"/>
      <c r="F8" s="640"/>
      <c r="G8" s="640"/>
      <c r="H8" s="636"/>
      <c r="I8" s="636"/>
      <c r="J8" s="636"/>
      <c r="K8" s="636"/>
      <c r="L8" s="636"/>
      <c r="M8" s="636"/>
      <c r="N8" s="636"/>
      <c r="O8" s="636"/>
      <c r="P8" s="636"/>
      <c r="Q8" s="636"/>
      <c r="R8" s="138" t="str">
        <f t="shared" si="1"/>
        <v>Đúng</v>
      </c>
      <c r="S8" s="138" t="str">
        <f t="shared" si="2"/>
        <v>Đúng</v>
      </c>
      <c r="T8" s="138" t="str">
        <f t="shared" si="3"/>
        <v>Đúng</v>
      </c>
      <c r="U8" s="138"/>
    </row>
    <row r="9" spans="1:21" s="18" customFormat="1" ht="24" x14ac:dyDescent="0.15">
      <c r="A9" s="204"/>
      <c r="B9" s="201" t="s">
        <v>542</v>
      </c>
      <c r="C9" s="215">
        <f t="shared" si="0"/>
        <v>0</v>
      </c>
      <c r="D9" s="636"/>
      <c r="E9" s="636"/>
      <c r="F9" s="640"/>
      <c r="G9" s="640"/>
      <c r="H9" s="636"/>
      <c r="I9" s="636"/>
      <c r="J9" s="636"/>
      <c r="K9" s="636"/>
      <c r="L9" s="636"/>
      <c r="M9" s="636"/>
      <c r="N9" s="636"/>
      <c r="O9" s="636"/>
      <c r="P9" s="636"/>
      <c r="Q9" s="636"/>
      <c r="R9" s="138" t="str">
        <f t="shared" si="1"/>
        <v>Đúng</v>
      </c>
      <c r="S9" s="138" t="str">
        <f t="shared" si="2"/>
        <v>Đúng</v>
      </c>
      <c r="T9" s="138" t="str">
        <f t="shared" si="3"/>
        <v>Đúng</v>
      </c>
      <c r="U9" s="138"/>
    </row>
    <row r="10" spans="1:21" s="18" customFormat="1" ht="32.25" customHeight="1" x14ac:dyDescent="0.15">
      <c r="A10" s="204"/>
      <c r="B10" s="201" t="s">
        <v>9</v>
      </c>
      <c r="C10" s="215">
        <f t="shared" si="0"/>
        <v>0</v>
      </c>
      <c r="D10" s="636"/>
      <c r="E10" s="636"/>
      <c r="F10" s="640"/>
      <c r="G10" s="640"/>
      <c r="H10" s="636"/>
      <c r="I10" s="636"/>
      <c r="J10" s="636"/>
      <c r="K10" s="636"/>
      <c r="L10" s="636"/>
      <c r="M10" s="636"/>
      <c r="N10" s="636"/>
      <c r="O10" s="636"/>
      <c r="P10" s="636"/>
      <c r="Q10" s="636"/>
      <c r="R10" s="138" t="str">
        <f t="shared" si="1"/>
        <v>Đúng</v>
      </c>
      <c r="S10" s="138" t="str">
        <f t="shared" si="2"/>
        <v>Đúng</v>
      </c>
      <c r="T10" s="138" t="str">
        <f t="shared" si="3"/>
        <v>Đúng</v>
      </c>
      <c r="U10" s="138"/>
    </row>
    <row r="11" spans="1:21" s="18" customFormat="1" ht="32.25" customHeight="1" x14ac:dyDescent="0.15">
      <c r="A11" s="204"/>
      <c r="B11" s="201" t="s">
        <v>202</v>
      </c>
      <c r="C11" s="215">
        <f t="shared" si="0"/>
        <v>0</v>
      </c>
      <c r="D11" s="636"/>
      <c r="E11" s="636"/>
      <c r="F11" s="640"/>
      <c r="G11" s="640"/>
      <c r="H11" s="636"/>
      <c r="I11" s="636"/>
      <c r="J11" s="636"/>
      <c r="K11" s="636"/>
      <c r="L11" s="636"/>
      <c r="M11" s="636"/>
      <c r="N11" s="636"/>
      <c r="O11" s="636"/>
      <c r="P11" s="636"/>
      <c r="Q11" s="636"/>
      <c r="R11" s="138" t="str">
        <f t="shared" si="1"/>
        <v>Đúng</v>
      </c>
      <c r="S11" s="138" t="str">
        <f t="shared" si="2"/>
        <v>Đúng</v>
      </c>
      <c r="T11" s="138" t="str">
        <f t="shared" si="3"/>
        <v>Đúng</v>
      </c>
      <c r="U11" s="138"/>
    </row>
    <row r="12" spans="1:21" s="18" customFormat="1" ht="24" x14ac:dyDescent="0.15">
      <c r="A12" s="204"/>
      <c r="B12" s="201" t="s">
        <v>109</v>
      </c>
      <c r="C12" s="215">
        <f t="shared" si="0"/>
        <v>0</v>
      </c>
      <c r="D12" s="636"/>
      <c r="E12" s="636"/>
      <c r="F12" s="636"/>
      <c r="G12" s="640"/>
      <c r="H12" s="636"/>
      <c r="I12" s="636"/>
      <c r="J12" s="636"/>
      <c r="K12" s="636"/>
      <c r="L12" s="636"/>
      <c r="M12" s="636"/>
      <c r="N12" s="636"/>
      <c r="O12" s="636"/>
      <c r="P12" s="636"/>
      <c r="Q12" s="636"/>
      <c r="R12" s="138" t="str">
        <f t="shared" si="1"/>
        <v>Đúng</v>
      </c>
      <c r="S12" s="138" t="str">
        <f t="shared" si="2"/>
        <v>Đúng</v>
      </c>
      <c r="T12" s="138" t="str">
        <f t="shared" si="3"/>
        <v>Đúng</v>
      </c>
      <c r="U12" s="138"/>
    </row>
    <row r="13" spans="1:21" s="18" customFormat="1" x14ac:dyDescent="0.15">
      <c r="A13" s="204"/>
      <c r="B13" s="201" t="s">
        <v>300</v>
      </c>
      <c r="C13" s="215">
        <f t="shared" si="0"/>
        <v>0</v>
      </c>
      <c r="D13" s="636"/>
      <c r="E13" s="636"/>
      <c r="F13" s="636"/>
      <c r="G13" s="640"/>
      <c r="H13" s="636"/>
      <c r="I13" s="636"/>
      <c r="J13" s="636"/>
      <c r="K13" s="636"/>
      <c r="L13" s="636"/>
      <c r="M13" s="636"/>
      <c r="N13" s="636"/>
      <c r="O13" s="636"/>
      <c r="P13" s="636"/>
      <c r="Q13" s="636"/>
      <c r="R13" s="138" t="str">
        <f t="shared" si="1"/>
        <v>Đúng</v>
      </c>
      <c r="S13" s="138" t="str">
        <f t="shared" si="2"/>
        <v>Đúng</v>
      </c>
      <c r="T13" s="138" t="str">
        <f t="shared" si="3"/>
        <v>Đúng</v>
      </c>
      <c r="U13" s="138"/>
    </row>
    <row r="14" spans="1:21" s="18" customFormat="1" x14ac:dyDescent="0.15">
      <c r="A14" s="204"/>
      <c r="B14" s="201" t="s">
        <v>12</v>
      </c>
      <c r="C14" s="215">
        <f t="shared" si="0"/>
        <v>0</v>
      </c>
      <c r="D14" s="218"/>
      <c r="E14" s="218"/>
      <c r="F14" s="218"/>
      <c r="G14" s="218"/>
      <c r="H14" s="218"/>
      <c r="I14" s="218"/>
      <c r="J14" s="218"/>
      <c r="K14" s="218"/>
      <c r="L14" s="218"/>
      <c r="M14" s="218"/>
      <c r="N14" s="218"/>
      <c r="O14" s="636"/>
      <c r="P14" s="218"/>
      <c r="Q14" s="218"/>
      <c r="R14" s="138" t="str">
        <f t="shared" si="1"/>
        <v>Đúng</v>
      </c>
      <c r="S14" s="138" t="str">
        <f t="shared" si="2"/>
        <v>Đúng</v>
      </c>
      <c r="T14" s="138" t="str">
        <f t="shared" si="3"/>
        <v>Đúng</v>
      </c>
      <c r="U14" s="138"/>
    </row>
    <row r="15" spans="1:21" s="18" customFormat="1" x14ac:dyDescent="0.15">
      <c r="A15" s="204"/>
      <c r="B15" s="201" t="s">
        <v>310</v>
      </c>
      <c r="C15" s="215">
        <f t="shared" si="0"/>
        <v>0</v>
      </c>
      <c r="D15" s="218"/>
      <c r="E15" s="218"/>
      <c r="F15" s="218"/>
      <c r="G15" s="218"/>
      <c r="H15" s="218"/>
      <c r="I15" s="218"/>
      <c r="J15" s="218"/>
      <c r="K15" s="218"/>
      <c r="L15" s="218"/>
      <c r="M15" s="218"/>
      <c r="N15" s="218"/>
      <c r="O15" s="636"/>
      <c r="P15" s="218"/>
      <c r="Q15" s="218"/>
      <c r="R15" s="138" t="str">
        <f t="shared" si="1"/>
        <v>Đúng</v>
      </c>
      <c r="S15" s="138" t="str">
        <f t="shared" si="2"/>
        <v>Đúng</v>
      </c>
      <c r="T15" s="138" t="str">
        <f t="shared" si="3"/>
        <v>Đúng</v>
      </c>
      <c r="U15" s="138"/>
    </row>
    <row r="16" spans="1:21" s="18" customFormat="1" ht="26.25" customHeight="1" x14ac:dyDescent="0.15">
      <c r="A16" s="204"/>
      <c r="B16" s="256" t="s">
        <v>562</v>
      </c>
      <c r="C16" s="217">
        <f t="shared" si="0"/>
        <v>0</v>
      </c>
      <c r="D16" s="639"/>
      <c r="E16" s="639"/>
      <c r="F16" s="639"/>
      <c r="G16" s="639"/>
      <c r="H16" s="639"/>
      <c r="I16" s="639"/>
      <c r="J16" s="639"/>
      <c r="K16" s="639"/>
      <c r="L16" s="639"/>
      <c r="M16" s="639"/>
      <c r="N16" s="639"/>
      <c r="O16" s="636"/>
      <c r="P16" s="639"/>
      <c r="Q16" s="639"/>
      <c r="R16" s="138" t="str">
        <f t="shared" si="1"/>
        <v>Đúng</v>
      </c>
      <c r="S16" s="138" t="str">
        <f t="shared" si="2"/>
        <v>Đúng</v>
      </c>
      <c r="T16" s="138" t="str">
        <f t="shared" si="3"/>
        <v>Đúng</v>
      </c>
      <c r="U16" s="138"/>
    </row>
    <row r="17" spans="1:21" s="19" customFormat="1" ht="28.5" customHeight="1" x14ac:dyDescent="0.15">
      <c r="A17" s="292" t="s">
        <v>22</v>
      </c>
      <c r="B17" s="293" t="s">
        <v>658</v>
      </c>
      <c r="C17" s="578">
        <f>SUM(C6:C16)</f>
        <v>0</v>
      </c>
      <c r="D17" s="578">
        <f t="shared" ref="D17:Q17" si="4">SUM(D6:D16)</f>
        <v>0</v>
      </c>
      <c r="E17" s="578">
        <f t="shared" si="4"/>
        <v>0</v>
      </c>
      <c r="F17" s="578">
        <f t="shared" si="4"/>
        <v>0</v>
      </c>
      <c r="G17" s="578">
        <f t="shared" si="4"/>
        <v>0</v>
      </c>
      <c r="H17" s="578">
        <f t="shared" si="4"/>
        <v>0</v>
      </c>
      <c r="I17" s="578">
        <f t="shared" si="4"/>
        <v>0</v>
      </c>
      <c r="J17" s="578">
        <f t="shared" si="4"/>
        <v>0</v>
      </c>
      <c r="K17" s="578">
        <f t="shared" si="4"/>
        <v>0</v>
      </c>
      <c r="L17" s="578">
        <f t="shared" si="4"/>
        <v>0</v>
      </c>
      <c r="M17" s="578">
        <f t="shared" si="4"/>
        <v>0</v>
      </c>
      <c r="N17" s="578">
        <f t="shared" si="4"/>
        <v>0</v>
      </c>
      <c r="O17" s="578">
        <f t="shared" si="4"/>
        <v>0</v>
      </c>
      <c r="P17" s="578">
        <f t="shared" si="4"/>
        <v>0</v>
      </c>
      <c r="Q17" s="578">
        <f t="shared" si="4"/>
        <v>0</v>
      </c>
      <c r="R17" s="138" t="str">
        <f t="shared" si="1"/>
        <v>Đúng</v>
      </c>
      <c r="S17" s="138" t="str">
        <f t="shared" si="2"/>
        <v>Đúng</v>
      </c>
      <c r="T17" s="138" t="str">
        <f t="shared" si="3"/>
        <v>Đúng</v>
      </c>
      <c r="U17" s="138"/>
    </row>
    <row r="18" spans="1:21" ht="15" customHeight="1" x14ac:dyDescent="0.2">
      <c r="B18" s="2"/>
    </row>
    <row r="19" spans="1:21" ht="15" customHeight="1" x14ac:dyDescent="0.2">
      <c r="B19" s="2"/>
    </row>
    <row r="20" spans="1:21" ht="15" customHeight="1" x14ac:dyDescent="0.2">
      <c r="B20" s="20"/>
      <c r="N20" s="21"/>
      <c r="O20" s="21"/>
      <c r="P20" s="21"/>
      <c r="Q20" s="21"/>
    </row>
    <row r="21" spans="1:21" ht="15" customHeight="1" x14ac:dyDescent="0.2">
      <c r="B21" s="22"/>
      <c r="N21" s="23"/>
      <c r="O21" s="23"/>
      <c r="P21" s="23"/>
      <c r="Q21" s="23"/>
    </row>
    <row r="22" spans="1:21" ht="15" customHeight="1" x14ac:dyDescent="0.2">
      <c r="B22" s="2"/>
    </row>
    <row r="23" spans="1:21" ht="15" customHeight="1" x14ac:dyDescent="0.2">
      <c r="B23" s="2"/>
    </row>
    <row r="24" spans="1:21" ht="15" customHeight="1" x14ac:dyDescent="0.2">
      <c r="B24" s="2"/>
    </row>
    <row r="25" spans="1:21" ht="15" customHeight="1" x14ac:dyDescent="0.2">
      <c r="B25" s="2"/>
    </row>
    <row r="26" spans="1:21" ht="15" customHeight="1" x14ac:dyDescent="0.2">
      <c r="B26" s="2"/>
    </row>
    <row r="27" spans="1:21" ht="15" customHeight="1" x14ac:dyDescent="0.2">
      <c r="B27" s="2"/>
    </row>
  </sheetData>
  <sheetProtection algorithmName="SHA-512" hashValue="RZClkWHl+wbIDTviceVNgGLi5WDCDalirjLgdCRNBGmvpFuQKfzwhcK34W8yDva50ltLI44ufs63tSYr5RyEvQ==" saltValue="pQed7DVnQWkgySJzg70low==" spinCount="100000" sheet="1" formatCells="0" formatColumns="0" formatRows="0"/>
  <mergeCells count="10">
    <mergeCell ref="O2:Q2"/>
    <mergeCell ref="A2:N2"/>
    <mergeCell ref="P1:Q1"/>
    <mergeCell ref="A1:O1"/>
    <mergeCell ref="O3:Q3"/>
    <mergeCell ref="A3:A4"/>
    <mergeCell ref="B3:B4"/>
    <mergeCell ref="C3:C4"/>
    <mergeCell ref="D3:G3"/>
    <mergeCell ref="H3:N3"/>
  </mergeCells>
  <conditionalFormatting sqref="R6:S17">
    <cfRule type="cellIs" dxfId="24" priority="1" operator="equal">
      <formula>"Đúng"</formula>
    </cfRule>
  </conditionalFormatting>
  <conditionalFormatting sqref="T1:U1048576">
    <cfRule type="cellIs" dxfId="23" priority="2" operator="equal">
      <formula>"Đúng"</formula>
    </cfRule>
  </conditionalFormatting>
  <pageMargins left="0.34" right="0.17" top="0.23622047244094491" bottom="0" header="0" footer="0"/>
  <pageSetup paperSize="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tabColor rgb="FFFFFF00"/>
    <pageSetUpPr fitToPage="1"/>
  </sheetPr>
  <dimension ref="A1:AG38"/>
  <sheetViews>
    <sheetView topLeftCell="A7" workbookViewId="0">
      <selection activeCell="N13" sqref="N13"/>
    </sheetView>
  </sheetViews>
  <sheetFormatPr baseColWidth="10" defaultColWidth="5.5" defaultRowHeight="16" x14ac:dyDescent="0.2"/>
  <cols>
    <col min="1" max="1" width="3.6640625" style="24" customWidth="1"/>
    <col min="2" max="2" width="24.83203125" style="2" customWidth="1"/>
    <col min="3" max="3" width="7" style="119" customWidth="1"/>
    <col min="4" max="4" width="5.1640625" style="2" customWidth="1"/>
    <col min="5" max="5" width="6.1640625" style="2" bestFit="1" customWidth="1"/>
    <col min="6" max="6" width="5.1640625" style="2" customWidth="1"/>
    <col min="7" max="7" width="6" style="2" customWidth="1"/>
    <col min="8" max="8" width="4.5" style="2" customWidth="1"/>
    <col min="9" max="9" width="4.6640625" style="2" customWidth="1"/>
    <col min="10" max="10" width="5.6640625" style="2" customWidth="1"/>
    <col min="11" max="11" width="5.33203125" style="2" customWidth="1"/>
    <col min="12" max="12" width="5.1640625" style="2" customWidth="1"/>
    <col min="13" max="13" width="5.6640625" style="2" customWidth="1"/>
    <col min="14" max="14" width="6.6640625" style="2" customWidth="1"/>
    <col min="15" max="15" width="6.33203125" style="2" customWidth="1"/>
    <col min="16" max="16" width="5.1640625" style="2" customWidth="1"/>
    <col min="17" max="17" width="7.33203125" style="2" customWidth="1"/>
    <col min="18" max="18" width="6.33203125" style="2" customWidth="1"/>
    <col min="19" max="19" width="5.33203125" style="2" customWidth="1"/>
    <col min="20" max="20" width="6" style="2" customWidth="1"/>
    <col min="21" max="21" width="5.5" style="2" customWidth="1"/>
    <col min="22" max="22" width="5.33203125" style="2" customWidth="1"/>
    <col min="23" max="23" width="5.5" style="2" customWidth="1"/>
    <col min="24" max="24" width="6.1640625" style="2" customWidth="1"/>
    <col min="25" max="25" width="5.5" style="2" customWidth="1"/>
    <col min="26" max="26" width="6" style="2" customWidth="1"/>
    <col min="27" max="27" width="7.83203125" style="2" customWidth="1"/>
    <col min="28" max="255" width="5.5" style="2"/>
    <col min="256" max="256" width="3.6640625" style="2" customWidth="1"/>
    <col min="257" max="257" width="24.83203125" style="2" customWidth="1"/>
    <col min="258" max="258" width="7" style="2" customWidth="1"/>
    <col min="259" max="263" width="5" style="2" customWidth="1"/>
    <col min="264" max="282" width="4.6640625" style="2" customWidth="1"/>
    <col min="283" max="511" width="5.5" style="2"/>
    <col min="512" max="512" width="3.6640625" style="2" customWidth="1"/>
    <col min="513" max="513" width="24.83203125" style="2" customWidth="1"/>
    <col min="514" max="514" width="7" style="2" customWidth="1"/>
    <col min="515" max="519" width="5" style="2" customWidth="1"/>
    <col min="520" max="538" width="4.6640625" style="2" customWidth="1"/>
    <col min="539" max="767" width="5.5" style="2"/>
    <col min="768" max="768" width="3.6640625" style="2" customWidth="1"/>
    <col min="769" max="769" width="24.83203125" style="2" customWidth="1"/>
    <col min="770" max="770" width="7" style="2" customWidth="1"/>
    <col min="771" max="775" width="5" style="2" customWidth="1"/>
    <col min="776" max="794" width="4.6640625" style="2" customWidth="1"/>
    <col min="795" max="1023" width="5.5" style="2"/>
    <col min="1024" max="1024" width="3.6640625" style="2" customWidth="1"/>
    <col min="1025" max="1025" width="24.83203125" style="2" customWidth="1"/>
    <col min="1026" max="1026" width="7" style="2" customWidth="1"/>
    <col min="1027" max="1031" width="5" style="2" customWidth="1"/>
    <col min="1032" max="1050" width="4.6640625" style="2" customWidth="1"/>
    <col min="1051" max="1279" width="5.5" style="2"/>
    <col min="1280" max="1280" width="3.6640625" style="2" customWidth="1"/>
    <col min="1281" max="1281" width="24.83203125" style="2" customWidth="1"/>
    <col min="1282" max="1282" width="7" style="2" customWidth="1"/>
    <col min="1283" max="1287" width="5" style="2" customWidth="1"/>
    <col min="1288" max="1306" width="4.6640625" style="2" customWidth="1"/>
    <col min="1307" max="1535" width="5.5" style="2"/>
    <col min="1536" max="1536" width="3.6640625" style="2" customWidth="1"/>
    <col min="1537" max="1537" width="24.83203125" style="2" customWidth="1"/>
    <col min="1538" max="1538" width="7" style="2" customWidth="1"/>
    <col min="1539" max="1543" width="5" style="2" customWidth="1"/>
    <col min="1544" max="1562" width="4.6640625" style="2" customWidth="1"/>
    <col min="1563" max="1791" width="5.5" style="2"/>
    <col min="1792" max="1792" width="3.6640625" style="2" customWidth="1"/>
    <col min="1793" max="1793" width="24.83203125" style="2" customWidth="1"/>
    <col min="1794" max="1794" width="7" style="2" customWidth="1"/>
    <col min="1795" max="1799" width="5" style="2" customWidth="1"/>
    <col min="1800" max="1818" width="4.6640625" style="2" customWidth="1"/>
    <col min="1819" max="2047" width="5.5" style="2"/>
    <col min="2048" max="2048" width="3.6640625" style="2" customWidth="1"/>
    <col min="2049" max="2049" width="24.83203125" style="2" customWidth="1"/>
    <col min="2050" max="2050" width="7" style="2" customWidth="1"/>
    <col min="2051" max="2055" width="5" style="2" customWidth="1"/>
    <col min="2056" max="2074" width="4.6640625" style="2" customWidth="1"/>
    <col min="2075" max="2303" width="5.5" style="2"/>
    <col min="2304" max="2304" width="3.6640625" style="2" customWidth="1"/>
    <col min="2305" max="2305" width="24.83203125" style="2" customWidth="1"/>
    <col min="2306" max="2306" width="7" style="2" customWidth="1"/>
    <col min="2307" max="2311" width="5" style="2" customWidth="1"/>
    <col min="2312" max="2330" width="4.6640625" style="2" customWidth="1"/>
    <col min="2331" max="2559" width="5.5" style="2"/>
    <col min="2560" max="2560" width="3.6640625" style="2" customWidth="1"/>
    <col min="2561" max="2561" width="24.83203125" style="2" customWidth="1"/>
    <col min="2562" max="2562" width="7" style="2" customWidth="1"/>
    <col min="2563" max="2567" width="5" style="2" customWidth="1"/>
    <col min="2568" max="2586" width="4.6640625" style="2" customWidth="1"/>
    <col min="2587" max="2815" width="5.5" style="2"/>
    <col min="2816" max="2816" width="3.6640625" style="2" customWidth="1"/>
    <col min="2817" max="2817" width="24.83203125" style="2" customWidth="1"/>
    <col min="2818" max="2818" width="7" style="2" customWidth="1"/>
    <col min="2819" max="2823" width="5" style="2" customWidth="1"/>
    <col min="2824" max="2842" width="4.6640625" style="2" customWidth="1"/>
    <col min="2843" max="3071" width="5.5" style="2"/>
    <col min="3072" max="3072" width="3.6640625" style="2" customWidth="1"/>
    <col min="3073" max="3073" width="24.83203125" style="2" customWidth="1"/>
    <col min="3074" max="3074" width="7" style="2" customWidth="1"/>
    <col min="3075" max="3079" width="5" style="2" customWidth="1"/>
    <col min="3080" max="3098" width="4.6640625" style="2" customWidth="1"/>
    <col min="3099" max="3327" width="5.5" style="2"/>
    <col min="3328" max="3328" width="3.6640625" style="2" customWidth="1"/>
    <col min="3329" max="3329" width="24.83203125" style="2" customWidth="1"/>
    <col min="3330" max="3330" width="7" style="2" customWidth="1"/>
    <col min="3331" max="3335" width="5" style="2" customWidth="1"/>
    <col min="3336" max="3354" width="4.6640625" style="2" customWidth="1"/>
    <col min="3355" max="3583" width="5.5" style="2"/>
    <col min="3584" max="3584" width="3.6640625" style="2" customWidth="1"/>
    <col min="3585" max="3585" width="24.83203125" style="2" customWidth="1"/>
    <col min="3586" max="3586" width="7" style="2" customWidth="1"/>
    <col min="3587" max="3591" width="5" style="2" customWidth="1"/>
    <col min="3592" max="3610" width="4.6640625" style="2" customWidth="1"/>
    <col min="3611" max="3839" width="5.5" style="2"/>
    <col min="3840" max="3840" width="3.6640625" style="2" customWidth="1"/>
    <col min="3841" max="3841" width="24.83203125" style="2" customWidth="1"/>
    <col min="3842" max="3842" width="7" style="2" customWidth="1"/>
    <col min="3843" max="3847" width="5" style="2" customWidth="1"/>
    <col min="3848" max="3866" width="4.6640625" style="2" customWidth="1"/>
    <col min="3867" max="4095" width="5.5" style="2"/>
    <col min="4096" max="4096" width="3.6640625" style="2" customWidth="1"/>
    <col min="4097" max="4097" width="24.83203125" style="2" customWidth="1"/>
    <col min="4098" max="4098" width="7" style="2" customWidth="1"/>
    <col min="4099" max="4103" width="5" style="2" customWidth="1"/>
    <col min="4104" max="4122" width="4.6640625" style="2" customWidth="1"/>
    <col min="4123" max="4351" width="5.5" style="2"/>
    <col min="4352" max="4352" width="3.6640625" style="2" customWidth="1"/>
    <col min="4353" max="4353" width="24.83203125" style="2" customWidth="1"/>
    <col min="4354" max="4354" width="7" style="2" customWidth="1"/>
    <col min="4355" max="4359" width="5" style="2" customWidth="1"/>
    <col min="4360" max="4378" width="4.6640625" style="2" customWidth="1"/>
    <col min="4379" max="4607" width="5.5" style="2"/>
    <col min="4608" max="4608" width="3.6640625" style="2" customWidth="1"/>
    <col min="4609" max="4609" width="24.83203125" style="2" customWidth="1"/>
    <col min="4610" max="4610" width="7" style="2" customWidth="1"/>
    <col min="4611" max="4615" width="5" style="2" customWidth="1"/>
    <col min="4616" max="4634" width="4.6640625" style="2" customWidth="1"/>
    <col min="4635" max="4863" width="5.5" style="2"/>
    <col min="4864" max="4864" width="3.6640625" style="2" customWidth="1"/>
    <col min="4865" max="4865" width="24.83203125" style="2" customWidth="1"/>
    <col min="4866" max="4866" width="7" style="2" customWidth="1"/>
    <col min="4867" max="4871" width="5" style="2" customWidth="1"/>
    <col min="4872" max="4890" width="4.6640625" style="2" customWidth="1"/>
    <col min="4891" max="5119" width="5.5" style="2"/>
    <col min="5120" max="5120" width="3.6640625" style="2" customWidth="1"/>
    <col min="5121" max="5121" width="24.83203125" style="2" customWidth="1"/>
    <col min="5122" max="5122" width="7" style="2" customWidth="1"/>
    <col min="5123" max="5127" width="5" style="2" customWidth="1"/>
    <col min="5128" max="5146" width="4.6640625" style="2" customWidth="1"/>
    <col min="5147" max="5375" width="5.5" style="2"/>
    <col min="5376" max="5376" width="3.6640625" style="2" customWidth="1"/>
    <col min="5377" max="5377" width="24.83203125" style="2" customWidth="1"/>
    <col min="5378" max="5378" width="7" style="2" customWidth="1"/>
    <col min="5379" max="5383" width="5" style="2" customWidth="1"/>
    <col min="5384" max="5402" width="4.6640625" style="2" customWidth="1"/>
    <col min="5403" max="5631" width="5.5" style="2"/>
    <col min="5632" max="5632" width="3.6640625" style="2" customWidth="1"/>
    <col min="5633" max="5633" width="24.83203125" style="2" customWidth="1"/>
    <col min="5634" max="5634" width="7" style="2" customWidth="1"/>
    <col min="5635" max="5639" width="5" style="2" customWidth="1"/>
    <col min="5640" max="5658" width="4.6640625" style="2" customWidth="1"/>
    <col min="5659" max="5887" width="5.5" style="2"/>
    <col min="5888" max="5888" width="3.6640625" style="2" customWidth="1"/>
    <col min="5889" max="5889" width="24.83203125" style="2" customWidth="1"/>
    <col min="5890" max="5890" width="7" style="2" customWidth="1"/>
    <col min="5891" max="5895" width="5" style="2" customWidth="1"/>
    <col min="5896" max="5914" width="4.6640625" style="2" customWidth="1"/>
    <col min="5915" max="6143" width="5.5" style="2"/>
    <col min="6144" max="6144" width="3.6640625" style="2" customWidth="1"/>
    <col min="6145" max="6145" width="24.83203125" style="2" customWidth="1"/>
    <col min="6146" max="6146" width="7" style="2" customWidth="1"/>
    <col min="6147" max="6151" width="5" style="2" customWidth="1"/>
    <col min="6152" max="6170" width="4.6640625" style="2" customWidth="1"/>
    <col min="6171" max="6399" width="5.5" style="2"/>
    <col min="6400" max="6400" width="3.6640625" style="2" customWidth="1"/>
    <col min="6401" max="6401" width="24.83203125" style="2" customWidth="1"/>
    <col min="6402" max="6402" width="7" style="2" customWidth="1"/>
    <col min="6403" max="6407" width="5" style="2" customWidth="1"/>
    <col min="6408" max="6426" width="4.6640625" style="2" customWidth="1"/>
    <col min="6427" max="6655" width="5.5" style="2"/>
    <col min="6656" max="6656" width="3.6640625" style="2" customWidth="1"/>
    <col min="6657" max="6657" width="24.83203125" style="2" customWidth="1"/>
    <col min="6658" max="6658" width="7" style="2" customWidth="1"/>
    <col min="6659" max="6663" width="5" style="2" customWidth="1"/>
    <col min="6664" max="6682" width="4.6640625" style="2" customWidth="1"/>
    <col min="6683" max="6911" width="5.5" style="2"/>
    <col min="6912" max="6912" width="3.6640625" style="2" customWidth="1"/>
    <col min="6913" max="6913" width="24.83203125" style="2" customWidth="1"/>
    <col min="6914" max="6914" width="7" style="2" customWidth="1"/>
    <col min="6915" max="6919" width="5" style="2" customWidth="1"/>
    <col min="6920" max="6938" width="4.6640625" style="2" customWidth="1"/>
    <col min="6939" max="7167" width="5.5" style="2"/>
    <col min="7168" max="7168" width="3.6640625" style="2" customWidth="1"/>
    <col min="7169" max="7169" width="24.83203125" style="2" customWidth="1"/>
    <col min="7170" max="7170" width="7" style="2" customWidth="1"/>
    <col min="7171" max="7175" width="5" style="2" customWidth="1"/>
    <col min="7176" max="7194" width="4.6640625" style="2" customWidth="1"/>
    <col min="7195" max="7423" width="5.5" style="2"/>
    <col min="7424" max="7424" width="3.6640625" style="2" customWidth="1"/>
    <col min="7425" max="7425" width="24.83203125" style="2" customWidth="1"/>
    <col min="7426" max="7426" width="7" style="2" customWidth="1"/>
    <col min="7427" max="7431" width="5" style="2" customWidth="1"/>
    <col min="7432" max="7450" width="4.6640625" style="2" customWidth="1"/>
    <col min="7451" max="7679" width="5.5" style="2"/>
    <col min="7680" max="7680" width="3.6640625" style="2" customWidth="1"/>
    <col min="7681" max="7681" width="24.83203125" style="2" customWidth="1"/>
    <col min="7682" max="7682" width="7" style="2" customWidth="1"/>
    <col min="7683" max="7687" width="5" style="2" customWidth="1"/>
    <col min="7688" max="7706" width="4.6640625" style="2" customWidth="1"/>
    <col min="7707" max="7935" width="5.5" style="2"/>
    <col min="7936" max="7936" width="3.6640625" style="2" customWidth="1"/>
    <col min="7937" max="7937" width="24.83203125" style="2" customWidth="1"/>
    <col min="7938" max="7938" width="7" style="2" customWidth="1"/>
    <col min="7939" max="7943" width="5" style="2" customWidth="1"/>
    <col min="7944" max="7962" width="4.6640625" style="2" customWidth="1"/>
    <col min="7963" max="8191" width="5.5" style="2"/>
    <col min="8192" max="8192" width="3.6640625" style="2" customWidth="1"/>
    <col min="8193" max="8193" width="24.83203125" style="2" customWidth="1"/>
    <col min="8194" max="8194" width="7" style="2" customWidth="1"/>
    <col min="8195" max="8199" width="5" style="2" customWidth="1"/>
    <col min="8200" max="8218" width="4.6640625" style="2" customWidth="1"/>
    <col min="8219" max="8447" width="5.5" style="2"/>
    <col min="8448" max="8448" width="3.6640625" style="2" customWidth="1"/>
    <col min="8449" max="8449" width="24.83203125" style="2" customWidth="1"/>
    <col min="8450" max="8450" width="7" style="2" customWidth="1"/>
    <col min="8451" max="8455" width="5" style="2" customWidth="1"/>
    <col min="8456" max="8474" width="4.6640625" style="2" customWidth="1"/>
    <col min="8475" max="8703" width="5.5" style="2"/>
    <col min="8704" max="8704" width="3.6640625" style="2" customWidth="1"/>
    <col min="8705" max="8705" width="24.83203125" style="2" customWidth="1"/>
    <col min="8706" max="8706" width="7" style="2" customWidth="1"/>
    <col min="8707" max="8711" width="5" style="2" customWidth="1"/>
    <col min="8712" max="8730" width="4.6640625" style="2" customWidth="1"/>
    <col min="8731" max="8959" width="5.5" style="2"/>
    <col min="8960" max="8960" width="3.6640625" style="2" customWidth="1"/>
    <col min="8961" max="8961" width="24.83203125" style="2" customWidth="1"/>
    <col min="8962" max="8962" width="7" style="2" customWidth="1"/>
    <col min="8963" max="8967" width="5" style="2" customWidth="1"/>
    <col min="8968" max="8986" width="4.6640625" style="2" customWidth="1"/>
    <col min="8987" max="9215" width="5.5" style="2"/>
    <col min="9216" max="9216" width="3.6640625" style="2" customWidth="1"/>
    <col min="9217" max="9217" width="24.83203125" style="2" customWidth="1"/>
    <col min="9218" max="9218" width="7" style="2" customWidth="1"/>
    <col min="9219" max="9223" width="5" style="2" customWidth="1"/>
    <col min="9224" max="9242" width="4.6640625" style="2" customWidth="1"/>
    <col min="9243" max="9471" width="5.5" style="2"/>
    <col min="9472" max="9472" width="3.6640625" style="2" customWidth="1"/>
    <col min="9473" max="9473" width="24.83203125" style="2" customWidth="1"/>
    <col min="9474" max="9474" width="7" style="2" customWidth="1"/>
    <col min="9475" max="9479" width="5" style="2" customWidth="1"/>
    <col min="9480" max="9498" width="4.6640625" style="2" customWidth="1"/>
    <col min="9499" max="9727" width="5.5" style="2"/>
    <col min="9728" max="9728" width="3.6640625" style="2" customWidth="1"/>
    <col min="9729" max="9729" width="24.83203125" style="2" customWidth="1"/>
    <col min="9730" max="9730" width="7" style="2" customWidth="1"/>
    <col min="9731" max="9735" width="5" style="2" customWidth="1"/>
    <col min="9736" max="9754" width="4.6640625" style="2" customWidth="1"/>
    <col min="9755" max="9983" width="5.5" style="2"/>
    <col min="9984" max="9984" width="3.6640625" style="2" customWidth="1"/>
    <col min="9985" max="9985" width="24.83203125" style="2" customWidth="1"/>
    <col min="9986" max="9986" width="7" style="2" customWidth="1"/>
    <col min="9987" max="9991" width="5" style="2" customWidth="1"/>
    <col min="9992" max="10010" width="4.6640625" style="2" customWidth="1"/>
    <col min="10011" max="10239" width="5.5" style="2"/>
    <col min="10240" max="10240" width="3.6640625" style="2" customWidth="1"/>
    <col min="10241" max="10241" width="24.83203125" style="2" customWidth="1"/>
    <col min="10242" max="10242" width="7" style="2" customWidth="1"/>
    <col min="10243" max="10247" width="5" style="2" customWidth="1"/>
    <col min="10248" max="10266" width="4.6640625" style="2" customWidth="1"/>
    <col min="10267" max="10495" width="5.5" style="2"/>
    <col min="10496" max="10496" width="3.6640625" style="2" customWidth="1"/>
    <col min="10497" max="10497" width="24.83203125" style="2" customWidth="1"/>
    <col min="10498" max="10498" width="7" style="2" customWidth="1"/>
    <col min="10499" max="10503" width="5" style="2" customWidth="1"/>
    <col min="10504" max="10522" width="4.6640625" style="2" customWidth="1"/>
    <col min="10523" max="10751" width="5.5" style="2"/>
    <col min="10752" max="10752" width="3.6640625" style="2" customWidth="1"/>
    <col min="10753" max="10753" width="24.83203125" style="2" customWidth="1"/>
    <col min="10754" max="10754" width="7" style="2" customWidth="1"/>
    <col min="10755" max="10759" width="5" style="2" customWidth="1"/>
    <col min="10760" max="10778" width="4.6640625" style="2" customWidth="1"/>
    <col min="10779" max="11007" width="5.5" style="2"/>
    <col min="11008" max="11008" width="3.6640625" style="2" customWidth="1"/>
    <col min="11009" max="11009" width="24.83203125" style="2" customWidth="1"/>
    <col min="11010" max="11010" width="7" style="2" customWidth="1"/>
    <col min="11011" max="11015" width="5" style="2" customWidth="1"/>
    <col min="11016" max="11034" width="4.6640625" style="2" customWidth="1"/>
    <col min="11035" max="11263" width="5.5" style="2"/>
    <col min="11264" max="11264" width="3.6640625" style="2" customWidth="1"/>
    <col min="11265" max="11265" width="24.83203125" style="2" customWidth="1"/>
    <col min="11266" max="11266" width="7" style="2" customWidth="1"/>
    <col min="11267" max="11271" width="5" style="2" customWidth="1"/>
    <col min="11272" max="11290" width="4.6640625" style="2" customWidth="1"/>
    <col min="11291" max="11519" width="5.5" style="2"/>
    <col min="11520" max="11520" width="3.6640625" style="2" customWidth="1"/>
    <col min="11521" max="11521" width="24.83203125" style="2" customWidth="1"/>
    <col min="11522" max="11522" width="7" style="2" customWidth="1"/>
    <col min="11523" max="11527" width="5" style="2" customWidth="1"/>
    <col min="11528" max="11546" width="4.6640625" style="2" customWidth="1"/>
    <col min="11547" max="11775" width="5.5" style="2"/>
    <col min="11776" max="11776" width="3.6640625" style="2" customWidth="1"/>
    <col min="11777" max="11777" width="24.83203125" style="2" customWidth="1"/>
    <col min="11778" max="11778" width="7" style="2" customWidth="1"/>
    <col min="11779" max="11783" width="5" style="2" customWidth="1"/>
    <col min="11784" max="11802" width="4.6640625" style="2" customWidth="1"/>
    <col min="11803" max="12031" width="5.5" style="2"/>
    <col min="12032" max="12032" width="3.6640625" style="2" customWidth="1"/>
    <col min="12033" max="12033" width="24.83203125" style="2" customWidth="1"/>
    <col min="12034" max="12034" width="7" style="2" customWidth="1"/>
    <col min="12035" max="12039" width="5" style="2" customWidth="1"/>
    <col min="12040" max="12058" width="4.6640625" style="2" customWidth="1"/>
    <col min="12059" max="12287" width="5.5" style="2"/>
    <col min="12288" max="12288" width="3.6640625" style="2" customWidth="1"/>
    <col min="12289" max="12289" width="24.83203125" style="2" customWidth="1"/>
    <col min="12290" max="12290" width="7" style="2" customWidth="1"/>
    <col min="12291" max="12295" width="5" style="2" customWidth="1"/>
    <col min="12296" max="12314" width="4.6640625" style="2" customWidth="1"/>
    <col min="12315" max="12543" width="5.5" style="2"/>
    <col min="12544" max="12544" width="3.6640625" style="2" customWidth="1"/>
    <col min="12545" max="12545" width="24.83203125" style="2" customWidth="1"/>
    <col min="12546" max="12546" width="7" style="2" customWidth="1"/>
    <col min="12547" max="12551" width="5" style="2" customWidth="1"/>
    <col min="12552" max="12570" width="4.6640625" style="2" customWidth="1"/>
    <col min="12571" max="12799" width="5.5" style="2"/>
    <col min="12800" max="12800" width="3.6640625" style="2" customWidth="1"/>
    <col min="12801" max="12801" width="24.83203125" style="2" customWidth="1"/>
    <col min="12802" max="12802" width="7" style="2" customWidth="1"/>
    <col min="12803" max="12807" width="5" style="2" customWidth="1"/>
    <col min="12808" max="12826" width="4.6640625" style="2" customWidth="1"/>
    <col min="12827" max="13055" width="5.5" style="2"/>
    <col min="13056" max="13056" width="3.6640625" style="2" customWidth="1"/>
    <col min="13057" max="13057" width="24.83203125" style="2" customWidth="1"/>
    <col min="13058" max="13058" width="7" style="2" customWidth="1"/>
    <col min="13059" max="13063" width="5" style="2" customWidth="1"/>
    <col min="13064" max="13082" width="4.6640625" style="2" customWidth="1"/>
    <col min="13083" max="13311" width="5.5" style="2"/>
    <col min="13312" max="13312" width="3.6640625" style="2" customWidth="1"/>
    <col min="13313" max="13313" width="24.83203125" style="2" customWidth="1"/>
    <col min="13314" max="13314" width="7" style="2" customWidth="1"/>
    <col min="13315" max="13319" width="5" style="2" customWidth="1"/>
    <col min="13320" max="13338" width="4.6640625" style="2" customWidth="1"/>
    <col min="13339" max="13567" width="5.5" style="2"/>
    <col min="13568" max="13568" width="3.6640625" style="2" customWidth="1"/>
    <col min="13569" max="13569" width="24.83203125" style="2" customWidth="1"/>
    <col min="13570" max="13570" width="7" style="2" customWidth="1"/>
    <col min="13571" max="13575" width="5" style="2" customWidth="1"/>
    <col min="13576" max="13594" width="4.6640625" style="2" customWidth="1"/>
    <col min="13595" max="13823" width="5.5" style="2"/>
    <col min="13824" max="13824" width="3.6640625" style="2" customWidth="1"/>
    <col min="13825" max="13825" width="24.83203125" style="2" customWidth="1"/>
    <col min="13826" max="13826" width="7" style="2" customWidth="1"/>
    <col min="13827" max="13831" width="5" style="2" customWidth="1"/>
    <col min="13832" max="13850" width="4.6640625" style="2" customWidth="1"/>
    <col min="13851" max="14079" width="5.5" style="2"/>
    <col min="14080" max="14080" width="3.6640625" style="2" customWidth="1"/>
    <col min="14081" max="14081" width="24.83203125" style="2" customWidth="1"/>
    <col min="14082" max="14082" width="7" style="2" customWidth="1"/>
    <col min="14083" max="14087" width="5" style="2" customWidth="1"/>
    <col min="14088" max="14106" width="4.6640625" style="2" customWidth="1"/>
    <col min="14107" max="14335" width="5.5" style="2"/>
    <col min="14336" max="14336" width="3.6640625" style="2" customWidth="1"/>
    <col min="14337" max="14337" width="24.83203125" style="2" customWidth="1"/>
    <col min="14338" max="14338" width="7" style="2" customWidth="1"/>
    <col min="14339" max="14343" width="5" style="2" customWidth="1"/>
    <col min="14344" max="14362" width="4.6640625" style="2" customWidth="1"/>
    <col min="14363" max="14591" width="5.5" style="2"/>
    <col min="14592" max="14592" width="3.6640625" style="2" customWidth="1"/>
    <col min="14593" max="14593" width="24.83203125" style="2" customWidth="1"/>
    <col min="14594" max="14594" width="7" style="2" customWidth="1"/>
    <col min="14595" max="14599" width="5" style="2" customWidth="1"/>
    <col min="14600" max="14618" width="4.6640625" style="2" customWidth="1"/>
    <col min="14619" max="14847" width="5.5" style="2"/>
    <col min="14848" max="14848" width="3.6640625" style="2" customWidth="1"/>
    <col min="14849" max="14849" width="24.83203125" style="2" customWidth="1"/>
    <col min="14850" max="14850" width="7" style="2" customWidth="1"/>
    <col min="14851" max="14855" width="5" style="2" customWidth="1"/>
    <col min="14856" max="14874" width="4.6640625" style="2" customWidth="1"/>
    <col min="14875" max="15103" width="5.5" style="2"/>
    <col min="15104" max="15104" width="3.6640625" style="2" customWidth="1"/>
    <col min="15105" max="15105" width="24.83203125" style="2" customWidth="1"/>
    <col min="15106" max="15106" width="7" style="2" customWidth="1"/>
    <col min="15107" max="15111" width="5" style="2" customWidth="1"/>
    <col min="15112" max="15130" width="4.6640625" style="2" customWidth="1"/>
    <col min="15131" max="15359" width="5.5" style="2"/>
    <col min="15360" max="15360" width="3.6640625" style="2" customWidth="1"/>
    <col min="15361" max="15361" width="24.83203125" style="2" customWidth="1"/>
    <col min="15362" max="15362" width="7" style="2" customWidth="1"/>
    <col min="15363" max="15367" width="5" style="2" customWidth="1"/>
    <col min="15368" max="15386" width="4.6640625" style="2" customWidth="1"/>
    <col min="15387" max="15615" width="5.5" style="2"/>
    <col min="15616" max="15616" width="3.6640625" style="2" customWidth="1"/>
    <col min="15617" max="15617" width="24.83203125" style="2" customWidth="1"/>
    <col min="15618" max="15618" width="7" style="2" customWidth="1"/>
    <col min="15619" max="15623" width="5" style="2" customWidth="1"/>
    <col min="15624" max="15642" width="4.6640625" style="2" customWidth="1"/>
    <col min="15643" max="15871" width="5.5" style="2"/>
    <col min="15872" max="15872" width="3.6640625" style="2" customWidth="1"/>
    <col min="15873" max="15873" width="24.83203125" style="2" customWidth="1"/>
    <col min="15874" max="15874" width="7" style="2" customWidth="1"/>
    <col min="15875" max="15879" width="5" style="2" customWidth="1"/>
    <col min="15880" max="15898" width="4.6640625" style="2" customWidth="1"/>
    <col min="15899" max="16127" width="5.5" style="2"/>
    <col min="16128" max="16128" width="3.6640625" style="2" customWidth="1"/>
    <col min="16129" max="16129" width="24.83203125" style="2" customWidth="1"/>
    <col min="16130" max="16130" width="7" style="2" customWidth="1"/>
    <col min="16131" max="16135" width="5" style="2" customWidth="1"/>
    <col min="16136" max="16154" width="4.6640625" style="2" customWidth="1"/>
    <col min="16155" max="16384" width="5.5" style="2"/>
  </cols>
  <sheetData>
    <row r="1" spans="1:32" s="1" customFormat="1" ht="18" customHeight="1" x14ac:dyDescent="0.15">
      <c r="A1" s="772" t="s">
        <v>203</v>
      </c>
      <c r="B1" s="772"/>
      <c r="C1" s="772"/>
      <c r="D1" s="772"/>
      <c r="E1" s="772"/>
      <c r="F1" s="772"/>
      <c r="G1" s="772"/>
      <c r="H1" s="772"/>
      <c r="I1" s="772"/>
      <c r="J1" s="772"/>
      <c r="K1" s="772"/>
      <c r="L1" s="772"/>
      <c r="M1" s="772"/>
      <c r="N1" s="772"/>
      <c r="O1" s="772"/>
      <c r="P1" s="772"/>
      <c r="Q1" s="772"/>
      <c r="R1" s="772"/>
      <c r="S1" s="772"/>
      <c r="T1" s="772"/>
      <c r="U1" s="772"/>
      <c r="V1" s="772"/>
      <c r="W1" s="773"/>
      <c r="X1" s="831" t="s">
        <v>217</v>
      </c>
      <c r="Y1" s="955"/>
      <c r="Z1" s="832"/>
    </row>
    <row r="2" spans="1:32" ht="22.5" customHeight="1" x14ac:dyDescent="0.2">
      <c r="A2" s="835"/>
      <c r="B2" s="835"/>
      <c r="W2" s="776" t="s">
        <v>451</v>
      </c>
      <c r="X2" s="776"/>
      <c r="Y2" s="776"/>
      <c r="Z2" s="776"/>
    </row>
    <row r="3" spans="1:32" s="25" customFormat="1" ht="20.25" customHeight="1" x14ac:dyDescent="0.15">
      <c r="A3" s="836" t="s">
        <v>294</v>
      </c>
      <c r="B3" s="836" t="s">
        <v>74</v>
      </c>
      <c r="C3" s="956" t="s">
        <v>205</v>
      </c>
      <c r="D3" s="883" t="s">
        <v>76</v>
      </c>
      <c r="E3" s="884"/>
      <c r="F3" s="884"/>
      <c r="G3" s="885"/>
      <c r="H3" s="817" t="s">
        <v>77</v>
      </c>
      <c r="I3" s="817" t="s">
        <v>437</v>
      </c>
      <c r="J3" s="884" t="s">
        <v>206</v>
      </c>
      <c r="K3" s="884"/>
      <c r="L3" s="884"/>
      <c r="M3" s="884"/>
      <c r="N3" s="888" t="s">
        <v>79</v>
      </c>
      <c r="O3" s="888"/>
      <c r="P3" s="888"/>
      <c r="Q3" s="888"/>
      <c r="R3" s="888"/>
      <c r="S3" s="888"/>
      <c r="T3" s="888"/>
      <c r="U3" s="888"/>
      <c r="V3" s="888"/>
      <c r="W3" s="959" t="s">
        <v>80</v>
      </c>
      <c r="X3" s="960"/>
      <c r="Y3" s="961"/>
      <c r="Z3" s="824" t="s">
        <v>81</v>
      </c>
      <c r="AD3" s="878"/>
      <c r="AE3" s="878"/>
      <c r="AF3" s="878"/>
    </row>
    <row r="4" spans="1:32" s="25" customFormat="1" ht="18" customHeight="1" x14ac:dyDescent="0.15">
      <c r="A4" s="837"/>
      <c r="B4" s="837"/>
      <c r="C4" s="957"/>
      <c r="D4" s="817" t="s">
        <v>82</v>
      </c>
      <c r="E4" s="817" t="s">
        <v>83</v>
      </c>
      <c r="F4" s="817" t="s">
        <v>84</v>
      </c>
      <c r="G4" s="817" t="s">
        <v>85</v>
      </c>
      <c r="H4" s="880"/>
      <c r="I4" s="880"/>
      <c r="J4" s="817" t="s">
        <v>147</v>
      </c>
      <c r="K4" s="817" t="s">
        <v>150</v>
      </c>
      <c r="L4" s="817" t="s">
        <v>565</v>
      </c>
      <c r="M4" s="817" t="s">
        <v>186</v>
      </c>
      <c r="N4" s="817" t="s">
        <v>88</v>
      </c>
      <c r="O4" s="817" t="s">
        <v>19</v>
      </c>
      <c r="P4" s="817" t="s">
        <v>447</v>
      </c>
      <c r="Q4" s="817" t="s">
        <v>67</v>
      </c>
      <c r="R4" s="817" t="s">
        <v>359</v>
      </c>
      <c r="S4" s="817" t="s">
        <v>431</v>
      </c>
      <c r="T4" s="817" t="s">
        <v>89</v>
      </c>
      <c r="U4" s="817" t="s">
        <v>557</v>
      </c>
      <c r="V4" s="817" t="s">
        <v>15</v>
      </c>
      <c r="W4" s="886" t="s">
        <v>90</v>
      </c>
      <c r="X4" s="887" t="s">
        <v>18</v>
      </c>
      <c r="Y4" s="887"/>
      <c r="Z4" s="825"/>
    </row>
    <row r="5" spans="1:32" s="26" customFormat="1" ht="88.5" customHeight="1" x14ac:dyDescent="0.15">
      <c r="A5" s="881"/>
      <c r="B5" s="881"/>
      <c r="C5" s="958"/>
      <c r="D5" s="818"/>
      <c r="E5" s="818"/>
      <c r="F5" s="818"/>
      <c r="G5" s="818"/>
      <c r="H5" s="818"/>
      <c r="I5" s="818"/>
      <c r="J5" s="818"/>
      <c r="K5" s="818"/>
      <c r="L5" s="818"/>
      <c r="M5" s="818"/>
      <c r="N5" s="818"/>
      <c r="O5" s="818"/>
      <c r="P5" s="818"/>
      <c r="Q5" s="818"/>
      <c r="R5" s="818"/>
      <c r="S5" s="818"/>
      <c r="T5" s="818"/>
      <c r="U5" s="818"/>
      <c r="V5" s="818"/>
      <c r="W5" s="886"/>
      <c r="X5" s="286" t="s">
        <v>91</v>
      </c>
      <c r="Y5" s="286" t="s">
        <v>92</v>
      </c>
      <c r="Z5" s="826"/>
    </row>
    <row r="6" spans="1:32" s="27" customFormat="1" ht="15" customHeight="1" x14ac:dyDescent="0.15">
      <c r="A6" s="287">
        <v>1</v>
      </c>
      <c r="B6" s="287">
        <v>2</v>
      </c>
      <c r="C6" s="288">
        <v>3</v>
      </c>
      <c r="D6" s="287">
        <v>4</v>
      </c>
      <c r="E6" s="287">
        <v>5</v>
      </c>
      <c r="F6" s="287">
        <v>6</v>
      </c>
      <c r="G6" s="287">
        <v>7</v>
      </c>
      <c r="H6" s="287">
        <v>8</v>
      </c>
      <c r="I6" s="287">
        <v>9</v>
      </c>
      <c r="J6" s="287">
        <v>10</v>
      </c>
      <c r="K6" s="287">
        <v>11</v>
      </c>
      <c r="L6" s="287">
        <v>12</v>
      </c>
      <c r="M6" s="287">
        <v>13</v>
      </c>
      <c r="N6" s="287">
        <v>14</v>
      </c>
      <c r="O6" s="287">
        <v>15</v>
      </c>
      <c r="P6" s="287">
        <v>16</v>
      </c>
      <c r="Q6" s="287">
        <v>17</v>
      </c>
      <c r="R6" s="287">
        <v>18</v>
      </c>
      <c r="S6" s="287">
        <v>19</v>
      </c>
      <c r="T6" s="287">
        <v>20</v>
      </c>
      <c r="U6" s="287">
        <v>21</v>
      </c>
      <c r="V6" s="287">
        <v>22</v>
      </c>
      <c r="W6" s="287">
        <v>23</v>
      </c>
      <c r="X6" s="287">
        <v>24</v>
      </c>
      <c r="Y6" s="287">
        <v>25</v>
      </c>
      <c r="Z6" s="287">
        <v>26</v>
      </c>
    </row>
    <row r="7" spans="1:32" s="28" customFormat="1" ht="15" customHeight="1" x14ac:dyDescent="0.15">
      <c r="A7" s="243" t="s">
        <v>22</v>
      </c>
      <c r="B7" s="266" t="s">
        <v>411</v>
      </c>
      <c r="C7" s="578">
        <f>SUM(C8:C11)</f>
        <v>0</v>
      </c>
      <c r="D7" s="578">
        <f t="shared" ref="D7:Z7" si="0">SUM(D8:D11)</f>
        <v>0</v>
      </c>
      <c r="E7" s="578">
        <f t="shared" si="0"/>
        <v>0</v>
      </c>
      <c r="F7" s="578">
        <f t="shared" si="0"/>
        <v>0</v>
      </c>
      <c r="G7" s="578">
        <f t="shared" si="0"/>
        <v>0</v>
      </c>
      <c r="H7" s="578">
        <f t="shared" si="0"/>
        <v>0</v>
      </c>
      <c r="I7" s="578">
        <f t="shared" si="0"/>
        <v>0</v>
      </c>
      <c r="J7" s="578">
        <f t="shared" si="0"/>
        <v>0</v>
      </c>
      <c r="K7" s="578">
        <f t="shared" si="0"/>
        <v>0</v>
      </c>
      <c r="L7" s="578">
        <f t="shared" si="0"/>
        <v>0</v>
      </c>
      <c r="M7" s="578">
        <f t="shared" si="0"/>
        <v>0</v>
      </c>
      <c r="N7" s="578">
        <f t="shared" si="0"/>
        <v>0</v>
      </c>
      <c r="O7" s="578">
        <f t="shared" si="0"/>
        <v>0</v>
      </c>
      <c r="P7" s="578">
        <f t="shared" si="0"/>
        <v>0</v>
      </c>
      <c r="Q7" s="578">
        <f t="shared" si="0"/>
        <v>0</v>
      </c>
      <c r="R7" s="578">
        <f t="shared" si="0"/>
        <v>0</v>
      </c>
      <c r="S7" s="578">
        <f t="shared" si="0"/>
        <v>0</v>
      </c>
      <c r="T7" s="578">
        <f t="shared" si="0"/>
        <v>0</v>
      </c>
      <c r="U7" s="578">
        <f t="shared" si="0"/>
        <v>0</v>
      </c>
      <c r="V7" s="578">
        <f t="shared" si="0"/>
        <v>0</v>
      </c>
      <c r="W7" s="578">
        <f>SUM(W8:W11)</f>
        <v>0</v>
      </c>
      <c r="X7" s="578">
        <f>SUM(X8:X11)</f>
        <v>0</v>
      </c>
      <c r="Y7" s="578">
        <f>SUM(Y8:Y11)</f>
        <v>0</v>
      </c>
      <c r="Z7" s="578">
        <f t="shared" si="0"/>
        <v>0</v>
      </c>
      <c r="AA7" s="138" t="str">
        <f>IF((SUM(J7:M7)=C7),"Đúng","Sai")</f>
        <v>Đúng</v>
      </c>
      <c r="AB7" s="138" t="str">
        <f>IF(AND(N7&lt;=C7,O7&lt;=C7,P7&lt;=C7,Q7&lt;=C7,R7&lt;=C7,S7&lt;=C7,T7&lt;=C7,U7&lt;=C7,V7&lt;=C7),"Đúng","Sai")</f>
        <v>Đúng</v>
      </c>
      <c r="AC7" s="138" t="str">
        <f>IF(W7=X7+Y7,"Đúng","Sai")</f>
        <v>Đúng</v>
      </c>
    </row>
    <row r="8" spans="1:32" s="5" customFormat="1" ht="15" customHeight="1" x14ac:dyDescent="0.15">
      <c r="A8" s="245"/>
      <c r="B8" s="289" t="s">
        <v>23</v>
      </c>
      <c r="C8" s="641">
        <f>SUM(D8:G8)</f>
        <v>0</v>
      </c>
      <c r="D8" s="642"/>
      <c r="E8" s="642"/>
      <c r="F8" s="642"/>
      <c r="G8" s="642"/>
      <c r="H8" s="642"/>
      <c r="I8" s="642"/>
      <c r="J8" s="642"/>
      <c r="K8" s="670"/>
      <c r="L8" s="670"/>
      <c r="M8" s="670"/>
      <c r="N8" s="642"/>
      <c r="O8" s="642"/>
      <c r="P8" s="642"/>
      <c r="Q8" s="642"/>
      <c r="R8" s="642"/>
      <c r="S8" s="642"/>
      <c r="T8" s="642"/>
      <c r="U8" s="642"/>
      <c r="V8" s="642"/>
      <c r="W8" s="218">
        <f>SUM(X8:Y8)</f>
        <v>0</v>
      </c>
      <c r="X8" s="642"/>
      <c r="Y8" s="642"/>
      <c r="Z8" s="642"/>
      <c r="AA8" s="138" t="str">
        <f t="shared" ref="AA8:AA31" si="1">IF((SUM(J8:M8)=C8),"Đúng","Sai")</f>
        <v>Đúng</v>
      </c>
      <c r="AB8" s="138" t="str">
        <f t="shared" ref="AB8:AB31" si="2">IF(AND(N8&lt;=C8,O8&lt;=C8,P8&lt;=C8,Q8&lt;=C8,R8&lt;=C8,S8&lt;=C8,T8&lt;=C8,U8&lt;=C8,V8&lt;=C8),"Đúng","Sai")</f>
        <v>Đúng</v>
      </c>
      <c r="AC8" s="138" t="str">
        <f t="shared" ref="AC8:AC31" si="3">IF(W8=X8+Y8,"Đúng","Sai")</f>
        <v>Đúng</v>
      </c>
    </row>
    <row r="9" spans="1:32" s="5" customFormat="1" ht="15" customHeight="1" x14ac:dyDescent="0.15">
      <c r="A9" s="268"/>
      <c r="B9" s="216" t="s">
        <v>24</v>
      </c>
      <c r="C9" s="643">
        <f>SUM(D9:G9)</f>
        <v>0</v>
      </c>
      <c r="D9" s="636"/>
      <c r="E9" s="636"/>
      <c r="F9" s="636"/>
      <c r="G9" s="636"/>
      <c r="H9" s="636"/>
      <c r="I9" s="636"/>
      <c r="J9" s="636"/>
      <c r="K9" s="636"/>
      <c r="L9" s="640"/>
      <c r="M9" s="640"/>
      <c r="N9" s="636"/>
      <c r="O9" s="636"/>
      <c r="P9" s="636"/>
      <c r="Q9" s="636"/>
      <c r="R9" s="636"/>
      <c r="S9" s="636"/>
      <c r="T9" s="636"/>
      <c r="U9" s="636"/>
      <c r="V9" s="636"/>
      <c r="W9" s="218">
        <f>SUM(X9:Y9)</f>
        <v>0</v>
      </c>
      <c r="X9" s="636"/>
      <c r="Y9" s="636"/>
      <c r="Z9" s="636"/>
      <c r="AA9" s="138" t="str">
        <f t="shared" si="1"/>
        <v>Đúng</v>
      </c>
      <c r="AB9" s="138" t="str">
        <f t="shared" si="2"/>
        <v>Đúng</v>
      </c>
      <c r="AC9" s="138" t="str">
        <f t="shared" si="3"/>
        <v>Đúng</v>
      </c>
    </row>
    <row r="10" spans="1:32" s="5" customFormat="1" ht="15" customHeight="1" x14ac:dyDescent="0.15">
      <c r="A10" s="204"/>
      <c r="B10" s="201" t="s">
        <v>25</v>
      </c>
      <c r="C10" s="643">
        <f>SUM(D10:G10)</f>
        <v>0</v>
      </c>
      <c r="D10" s="636"/>
      <c r="E10" s="636"/>
      <c r="F10" s="636"/>
      <c r="G10" s="636"/>
      <c r="H10" s="636"/>
      <c r="I10" s="636"/>
      <c r="J10" s="636"/>
      <c r="K10" s="636"/>
      <c r="L10" s="636"/>
      <c r="M10" s="671"/>
      <c r="N10" s="636"/>
      <c r="O10" s="636"/>
      <c r="P10" s="636"/>
      <c r="Q10" s="636"/>
      <c r="R10" s="636"/>
      <c r="S10" s="636"/>
      <c r="T10" s="636"/>
      <c r="U10" s="636"/>
      <c r="V10" s="636"/>
      <c r="W10" s="218">
        <f t="shared" ref="W10:W11" si="4">SUM(X10:Y10)</f>
        <v>0</v>
      </c>
      <c r="X10" s="636"/>
      <c r="Y10" s="636"/>
      <c r="Z10" s="636"/>
      <c r="AA10" s="138" t="str">
        <f t="shared" si="1"/>
        <v>Đúng</v>
      </c>
      <c r="AB10" s="138" t="str">
        <f t="shared" si="2"/>
        <v>Đúng</v>
      </c>
      <c r="AC10" s="138" t="str">
        <f t="shared" si="3"/>
        <v>Đúng</v>
      </c>
    </row>
    <row r="11" spans="1:32" s="5" customFormat="1" ht="15" customHeight="1" x14ac:dyDescent="0.15">
      <c r="A11" s="264"/>
      <c r="B11" s="265" t="s">
        <v>26</v>
      </c>
      <c r="C11" s="644">
        <f>SUM(D11:G11)</f>
        <v>0</v>
      </c>
      <c r="D11" s="645"/>
      <c r="E11" s="645"/>
      <c r="F11" s="645"/>
      <c r="G11" s="645"/>
      <c r="H11" s="645"/>
      <c r="I11" s="645"/>
      <c r="J11" s="645"/>
      <c r="K11" s="645"/>
      <c r="L11" s="645"/>
      <c r="M11" s="645"/>
      <c r="N11" s="646"/>
      <c r="O11" s="647"/>
      <c r="P11" s="645"/>
      <c r="Q11" s="645"/>
      <c r="R11" s="645"/>
      <c r="S11" s="647"/>
      <c r="T11" s="647"/>
      <c r="U11" s="647"/>
      <c r="V11" s="645"/>
      <c r="W11" s="218">
        <f t="shared" si="4"/>
        <v>0</v>
      </c>
      <c r="X11" s="645"/>
      <c r="Y11" s="645"/>
      <c r="Z11" s="645"/>
      <c r="AA11" s="138" t="str">
        <f t="shared" si="1"/>
        <v>Đúng</v>
      </c>
      <c r="AB11" s="138" t="str">
        <f t="shared" si="2"/>
        <v>Đúng</v>
      </c>
      <c r="AC11" s="138" t="str">
        <f t="shared" si="3"/>
        <v>Đúng</v>
      </c>
    </row>
    <row r="12" spans="1:32" s="5" customFormat="1" ht="15" customHeight="1" x14ac:dyDescent="0.15">
      <c r="A12" s="243" t="s">
        <v>27</v>
      </c>
      <c r="B12" s="266" t="s">
        <v>28</v>
      </c>
      <c r="C12" s="578">
        <f>SUM(C13:C17)</f>
        <v>0</v>
      </c>
      <c r="D12" s="578">
        <f t="shared" ref="D12:Z12" si="5">SUM(D13:D17)</f>
        <v>0</v>
      </c>
      <c r="E12" s="578">
        <f t="shared" si="5"/>
        <v>0</v>
      </c>
      <c r="F12" s="578">
        <f t="shared" si="5"/>
        <v>0</v>
      </c>
      <c r="G12" s="578">
        <f t="shared" si="5"/>
        <v>0</v>
      </c>
      <c r="H12" s="578">
        <f t="shared" si="5"/>
        <v>0</v>
      </c>
      <c r="I12" s="578">
        <f t="shared" si="5"/>
        <v>0</v>
      </c>
      <c r="J12" s="578">
        <f t="shared" si="5"/>
        <v>0</v>
      </c>
      <c r="K12" s="578">
        <f t="shared" si="5"/>
        <v>0</v>
      </c>
      <c r="L12" s="578">
        <f t="shared" si="5"/>
        <v>0</v>
      </c>
      <c r="M12" s="578">
        <f t="shared" si="5"/>
        <v>0</v>
      </c>
      <c r="N12" s="578">
        <f t="shared" si="5"/>
        <v>0</v>
      </c>
      <c r="O12" s="578">
        <f t="shared" si="5"/>
        <v>0</v>
      </c>
      <c r="P12" s="578">
        <f t="shared" si="5"/>
        <v>0</v>
      </c>
      <c r="Q12" s="578">
        <f t="shared" si="5"/>
        <v>0</v>
      </c>
      <c r="R12" s="578">
        <f t="shared" si="5"/>
        <v>0</v>
      </c>
      <c r="S12" s="578">
        <f t="shared" si="5"/>
        <v>0</v>
      </c>
      <c r="T12" s="578">
        <f t="shared" si="5"/>
        <v>0</v>
      </c>
      <c r="U12" s="578">
        <f t="shared" si="5"/>
        <v>0</v>
      </c>
      <c r="V12" s="578">
        <f t="shared" si="5"/>
        <v>0</v>
      </c>
      <c r="W12" s="578">
        <f t="shared" si="5"/>
        <v>0</v>
      </c>
      <c r="X12" s="578">
        <f t="shared" si="5"/>
        <v>0</v>
      </c>
      <c r="Y12" s="578">
        <f t="shared" si="5"/>
        <v>0</v>
      </c>
      <c r="Z12" s="578">
        <f t="shared" si="5"/>
        <v>0</v>
      </c>
      <c r="AA12" s="138" t="str">
        <f t="shared" si="1"/>
        <v>Đúng</v>
      </c>
      <c r="AB12" s="138" t="str">
        <f t="shared" si="2"/>
        <v>Đúng</v>
      </c>
      <c r="AC12" s="138" t="str">
        <f t="shared" si="3"/>
        <v>Đúng</v>
      </c>
    </row>
    <row r="13" spans="1:32" s="5" customFormat="1" ht="17.25" customHeight="1" x14ac:dyDescent="0.15">
      <c r="A13" s="204"/>
      <c r="B13" s="201" t="s">
        <v>30</v>
      </c>
      <c r="C13" s="641">
        <f>SUM(D13:G13)</f>
        <v>0</v>
      </c>
      <c r="D13" s="648"/>
      <c r="E13" s="648"/>
      <c r="F13" s="648"/>
      <c r="G13" s="648"/>
      <c r="H13" s="648"/>
      <c r="I13" s="648"/>
      <c r="J13" s="648"/>
      <c r="K13" s="670"/>
      <c r="L13" s="670"/>
      <c r="M13" s="670"/>
      <c r="N13" s="648"/>
      <c r="O13" s="648"/>
      <c r="P13" s="648"/>
      <c r="Q13" s="648"/>
      <c r="R13" s="648"/>
      <c r="S13" s="648"/>
      <c r="T13" s="648"/>
      <c r="U13" s="648"/>
      <c r="V13" s="648"/>
      <c r="W13" s="218">
        <f t="shared" ref="W13:W17" si="6">SUM(X13:Y13)</f>
        <v>0</v>
      </c>
      <c r="X13" s="648"/>
      <c r="Y13" s="648"/>
      <c r="Z13" s="648"/>
      <c r="AA13" s="138" t="str">
        <f t="shared" si="1"/>
        <v>Đúng</v>
      </c>
      <c r="AB13" s="138" t="str">
        <f t="shared" si="2"/>
        <v>Đúng</v>
      </c>
      <c r="AC13" s="138" t="str">
        <f t="shared" si="3"/>
        <v>Đúng</v>
      </c>
    </row>
    <row r="14" spans="1:32" s="5" customFormat="1" ht="24" customHeight="1" x14ac:dyDescent="0.15">
      <c r="A14" s="204"/>
      <c r="B14" s="201" t="s">
        <v>31</v>
      </c>
      <c r="C14" s="643">
        <f>SUM(D14:G14)</f>
        <v>0</v>
      </c>
      <c r="D14" s="636"/>
      <c r="E14" s="636"/>
      <c r="F14" s="636"/>
      <c r="G14" s="636"/>
      <c r="H14" s="636"/>
      <c r="I14" s="636"/>
      <c r="J14" s="636"/>
      <c r="K14" s="636"/>
      <c r="L14" s="640"/>
      <c r="M14" s="640"/>
      <c r="N14" s="636"/>
      <c r="O14" s="636"/>
      <c r="P14" s="636"/>
      <c r="Q14" s="636"/>
      <c r="R14" s="636"/>
      <c r="S14" s="636"/>
      <c r="T14" s="636"/>
      <c r="U14" s="636"/>
      <c r="V14" s="636"/>
      <c r="W14" s="218">
        <f t="shared" si="6"/>
        <v>0</v>
      </c>
      <c r="X14" s="636"/>
      <c r="Y14" s="636"/>
      <c r="Z14" s="636"/>
      <c r="AA14" s="138" t="str">
        <f t="shared" si="1"/>
        <v>Đúng</v>
      </c>
      <c r="AB14" s="138" t="str">
        <f t="shared" si="2"/>
        <v>Đúng</v>
      </c>
      <c r="AC14" s="138" t="str">
        <f t="shared" si="3"/>
        <v>Đúng</v>
      </c>
    </row>
    <row r="15" spans="1:32" s="5" customFormat="1" ht="15" customHeight="1" x14ac:dyDescent="0.15">
      <c r="A15" s="268"/>
      <c r="B15" s="216" t="s">
        <v>32</v>
      </c>
      <c r="C15" s="644">
        <f>SUM(D15:G15)</f>
        <v>0</v>
      </c>
      <c r="D15" s="649"/>
      <c r="E15" s="649"/>
      <c r="F15" s="649"/>
      <c r="G15" s="649"/>
      <c r="H15" s="649"/>
      <c r="I15" s="649"/>
      <c r="J15" s="649"/>
      <c r="K15" s="649"/>
      <c r="L15" s="650"/>
      <c r="M15" s="672"/>
      <c r="N15" s="651"/>
      <c r="O15" s="652"/>
      <c r="P15" s="649"/>
      <c r="Q15" s="649"/>
      <c r="R15" s="649"/>
      <c r="S15" s="652"/>
      <c r="T15" s="652"/>
      <c r="U15" s="652"/>
      <c r="V15" s="649"/>
      <c r="W15" s="218">
        <f t="shared" si="6"/>
        <v>0</v>
      </c>
      <c r="X15" s="649"/>
      <c r="Y15" s="649"/>
      <c r="Z15" s="649"/>
      <c r="AA15" s="138" t="str">
        <f t="shared" si="1"/>
        <v>Đúng</v>
      </c>
      <c r="AB15" s="138" t="str">
        <f t="shared" si="2"/>
        <v>Đúng</v>
      </c>
      <c r="AC15" s="138" t="str">
        <f t="shared" si="3"/>
        <v>Đúng</v>
      </c>
    </row>
    <row r="16" spans="1:32" s="5" customFormat="1" ht="15" customHeight="1" x14ac:dyDescent="0.15">
      <c r="A16" s="204"/>
      <c r="B16" s="201" t="s">
        <v>425</v>
      </c>
      <c r="C16" s="644">
        <f>SUM(D16:G16)</f>
        <v>0</v>
      </c>
      <c r="D16" s="636"/>
      <c r="E16" s="636"/>
      <c r="F16" s="636"/>
      <c r="G16" s="636"/>
      <c r="H16" s="636"/>
      <c r="I16" s="636"/>
      <c r="J16" s="636"/>
      <c r="K16" s="636"/>
      <c r="L16" s="636"/>
      <c r="M16" s="653"/>
      <c r="N16" s="636"/>
      <c r="O16" s="636"/>
      <c r="P16" s="636"/>
      <c r="Q16" s="636"/>
      <c r="R16" s="636"/>
      <c r="S16" s="636"/>
      <c r="T16" s="636"/>
      <c r="U16" s="636"/>
      <c r="V16" s="636"/>
      <c r="W16" s="218">
        <f t="shared" si="6"/>
        <v>0</v>
      </c>
      <c r="X16" s="636"/>
      <c r="Y16" s="636"/>
      <c r="Z16" s="636"/>
      <c r="AA16" s="138" t="str">
        <f t="shared" si="1"/>
        <v>Đúng</v>
      </c>
      <c r="AB16" s="138" t="str">
        <f t="shared" si="2"/>
        <v>Đúng</v>
      </c>
      <c r="AC16" s="138" t="str">
        <f t="shared" si="3"/>
        <v>Đúng</v>
      </c>
    </row>
    <row r="17" spans="1:33" s="5" customFormat="1" ht="15" customHeight="1" x14ac:dyDescent="0.15">
      <c r="A17" s="253"/>
      <c r="B17" s="256" t="s">
        <v>33</v>
      </c>
      <c r="C17" s="654">
        <f>SUM(D17:G17)</f>
        <v>0</v>
      </c>
      <c r="D17" s="639"/>
      <c r="E17" s="639"/>
      <c r="F17" s="639"/>
      <c r="G17" s="639"/>
      <c r="H17" s="639"/>
      <c r="I17" s="639"/>
      <c r="J17" s="639"/>
      <c r="K17" s="639"/>
      <c r="L17" s="639"/>
      <c r="M17" s="639"/>
      <c r="N17" s="639"/>
      <c r="O17" s="639"/>
      <c r="P17" s="639"/>
      <c r="Q17" s="639"/>
      <c r="R17" s="639"/>
      <c r="S17" s="639"/>
      <c r="T17" s="639"/>
      <c r="U17" s="639"/>
      <c r="V17" s="639"/>
      <c r="W17" s="218">
        <f t="shared" si="6"/>
        <v>0</v>
      </c>
      <c r="X17" s="639"/>
      <c r="Y17" s="639"/>
      <c r="Z17" s="639"/>
      <c r="AA17" s="138" t="str">
        <f t="shared" si="1"/>
        <v>Đúng</v>
      </c>
      <c r="AB17" s="138" t="str">
        <f t="shared" si="2"/>
        <v>Đúng</v>
      </c>
      <c r="AC17" s="138" t="str">
        <f t="shared" si="3"/>
        <v>Đúng</v>
      </c>
    </row>
    <row r="18" spans="1:33" s="5" customFormat="1" ht="15" customHeight="1" x14ac:dyDescent="0.15">
      <c r="A18" s="208" t="s">
        <v>34</v>
      </c>
      <c r="B18" s="269" t="s">
        <v>35</v>
      </c>
      <c r="C18" s="578">
        <f>SUM(C19:C25)</f>
        <v>0</v>
      </c>
      <c r="D18" s="578">
        <f t="shared" ref="D18:Z18" si="7">SUM(D19:D25)</f>
        <v>0</v>
      </c>
      <c r="E18" s="578">
        <f t="shared" si="7"/>
        <v>0</v>
      </c>
      <c r="F18" s="578">
        <f t="shared" si="7"/>
        <v>0</v>
      </c>
      <c r="G18" s="578">
        <f t="shared" si="7"/>
        <v>0</v>
      </c>
      <c r="H18" s="578">
        <f t="shared" si="7"/>
        <v>0</v>
      </c>
      <c r="I18" s="578">
        <f t="shared" si="7"/>
        <v>0</v>
      </c>
      <c r="J18" s="578">
        <f t="shared" si="7"/>
        <v>0</v>
      </c>
      <c r="K18" s="578">
        <f t="shared" si="7"/>
        <v>0</v>
      </c>
      <c r="L18" s="578">
        <f t="shared" si="7"/>
        <v>0</v>
      </c>
      <c r="M18" s="578">
        <f t="shared" si="7"/>
        <v>0</v>
      </c>
      <c r="N18" s="578">
        <f t="shared" si="7"/>
        <v>0</v>
      </c>
      <c r="O18" s="578">
        <f t="shared" si="7"/>
        <v>0</v>
      </c>
      <c r="P18" s="578">
        <f t="shared" si="7"/>
        <v>0</v>
      </c>
      <c r="Q18" s="578">
        <f t="shared" si="7"/>
        <v>0</v>
      </c>
      <c r="R18" s="578">
        <f t="shared" si="7"/>
        <v>0</v>
      </c>
      <c r="S18" s="578">
        <f t="shared" si="7"/>
        <v>0</v>
      </c>
      <c r="T18" s="578">
        <f t="shared" si="7"/>
        <v>0</v>
      </c>
      <c r="U18" s="578">
        <f t="shared" si="7"/>
        <v>0</v>
      </c>
      <c r="V18" s="578">
        <f t="shared" si="7"/>
        <v>0</v>
      </c>
      <c r="W18" s="578">
        <f t="shared" si="7"/>
        <v>0</v>
      </c>
      <c r="X18" s="578">
        <f t="shared" si="7"/>
        <v>0</v>
      </c>
      <c r="Y18" s="578">
        <f t="shared" si="7"/>
        <v>0</v>
      </c>
      <c r="Z18" s="578">
        <f t="shared" si="7"/>
        <v>0</v>
      </c>
      <c r="AA18" s="138" t="str">
        <f t="shared" si="1"/>
        <v>Đúng</v>
      </c>
      <c r="AB18" s="138" t="str">
        <f t="shared" si="2"/>
        <v>Đúng</v>
      </c>
      <c r="AC18" s="138" t="str">
        <f t="shared" si="3"/>
        <v>Đúng</v>
      </c>
    </row>
    <row r="19" spans="1:33" s="5" customFormat="1" ht="15" customHeight="1" x14ac:dyDescent="0.2">
      <c r="A19" s="248"/>
      <c r="B19" s="263" t="s">
        <v>36</v>
      </c>
      <c r="C19" s="641">
        <f t="shared" ref="C19:C25" si="8">SUM(D19:G19)</f>
        <v>0</v>
      </c>
      <c r="D19" s="638"/>
      <c r="E19" s="638"/>
      <c r="F19" s="638"/>
      <c r="G19" s="638"/>
      <c r="H19" s="638"/>
      <c r="I19" s="638"/>
      <c r="J19" s="638"/>
      <c r="K19" s="638"/>
      <c r="L19" s="638"/>
      <c r="M19" s="638"/>
      <c r="N19" s="655"/>
      <c r="O19" s="656"/>
      <c r="P19" s="638"/>
      <c r="Q19" s="638"/>
      <c r="R19" s="638"/>
      <c r="S19" s="656"/>
      <c r="T19" s="656"/>
      <c r="U19" s="656"/>
      <c r="V19" s="638"/>
      <c r="W19" s="218">
        <f t="shared" ref="W19:W25" si="9">SUM(X19:Y19)</f>
        <v>0</v>
      </c>
      <c r="X19" s="638"/>
      <c r="Y19" s="638"/>
      <c r="Z19" s="638"/>
      <c r="AA19" s="138" t="str">
        <f t="shared" si="1"/>
        <v>Đúng</v>
      </c>
      <c r="AB19" s="138" t="str">
        <f t="shared" si="2"/>
        <v>Đúng</v>
      </c>
      <c r="AC19" s="138" t="str">
        <f t="shared" si="3"/>
        <v>Đúng</v>
      </c>
      <c r="AD19" s="2"/>
      <c r="AE19" s="2"/>
      <c r="AF19" s="2"/>
      <c r="AG19" s="2"/>
    </row>
    <row r="20" spans="1:33" s="5" customFormat="1" ht="15" customHeight="1" x14ac:dyDescent="0.2">
      <c r="A20" s="204"/>
      <c r="B20" s="201" t="s">
        <v>94</v>
      </c>
      <c r="C20" s="643">
        <f t="shared" si="8"/>
        <v>0</v>
      </c>
      <c r="D20" s="636"/>
      <c r="E20" s="636"/>
      <c r="F20" s="636"/>
      <c r="G20" s="636"/>
      <c r="H20" s="636"/>
      <c r="I20" s="636"/>
      <c r="J20" s="636"/>
      <c r="K20" s="636"/>
      <c r="L20" s="636"/>
      <c r="M20" s="636"/>
      <c r="N20" s="657"/>
      <c r="O20" s="658"/>
      <c r="P20" s="636"/>
      <c r="Q20" s="636"/>
      <c r="R20" s="636"/>
      <c r="S20" s="658"/>
      <c r="T20" s="658"/>
      <c r="U20" s="658"/>
      <c r="V20" s="636"/>
      <c r="W20" s="218">
        <f t="shared" si="9"/>
        <v>0</v>
      </c>
      <c r="X20" s="636"/>
      <c r="Y20" s="636"/>
      <c r="Z20" s="636"/>
      <c r="AA20" s="138" t="str">
        <f t="shared" si="1"/>
        <v>Đúng</v>
      </c>
      <c r="AB20" s="138" t="str">
        <f t="shared" si="2"/>
        <v>Đúng</v>
      </c>
      <c r="AC20" s="138" t="str">
        <f t="shared" si="3"/>
        <v>Đúng</v>
      </c>
      <c r="AD20" s="2"/>
      <c r="AE20" s="2"/>
      <c r="AF20" s="2"/>
      <c r="AG20" s="2"/>
    </row>
    <row r="21" spans="1:33" s="5" customFormat="1" ht="15" customHeight="1" x14ac:dyDescent="0.15">
      <c r="A21" s="204"/>
      <c r="B21" s="201" t="s">
        <v>37</v>
      </c>
      <c r="C21" s="643">
        <f t="shared" si="8"/>
        <v>0</v>
      </c>
      <c r="D21" s="636"/>
      <c r="E21" s="636"/>
      <c r="F21" s="636"/>
      <c r="G21" s="636"/>
      <c r="H21" s="636"/>
      <c r="I21" s="636"/>
      <c r="J21" s="636"/>
      <c r="K21" s="636"/>
      <c r="L21" s="636"/>
      <c r="M21" s="636"/>
      <c r="N21" s="657"/>
      <c r="O21" s="658"/>
      <c r="P21" s="636"/>
      <c r="Q21" s="636"/>
      <c r="R21" s="636"/>
      <c r="S21" s="658"/>
      <c r="T21" s="658"/>
      <c r="U21" s="658"/>
      <c r="V21" s="636"/>
      <c r="W21" s="218">
        <f t="shared" si="9"/>
        <v>0</v>
      </c>
      <c r="X21" s="636"/>
      <c r="Y21" s="636"/>
      <c r="Z21" s="636"/>
      <c r="AA21" s="138" t="str">
        <f t="shared" si="1"/>
        <v>Đúng</v>
      </c>
      <c r="AB21" s="138" t="str">
        <f t="shared" si="2"/>
        <v>Đúng</v>
      </c>
      <c r="AC21" s="138" t="str">
        <f t="shared" si="3"/>
        <v>Đúng</v>
      </c>
    </row>
    <row r="22" spans="1:33" s="5" customFormat="1" ht="15" customHeight="1" x14ac:dyDescent="0.15">
      <c r="A22" s="204"/>
      <c r="B22" s="201" t="s">
        <v>38</v>
      </c>
      <c r="C22" s="643">
        <f t="shared" si="8"/>
        <v>0</v>
      </c>
      <c r="D22" s="636"/>
      <c r="E22" s="636"/>
      <c r="F22" s="636"/>
      <c r="G22" s="636"/>
      <c r="H22" s="636"/>
      <c r="I22" s="636"/>
      <c r="J22" s="636"/>
      <c r="K22" s="636"/>
      <c r="L22" s="636"/>
      <c r="M22" s="636"/>
      <c r="N22" s="657"/>
      <c r="O22" s="658"/>
      <c r="P22" s="636"/>
      <c r="Q22" s="636"/>
      <c r="R22" s="636"/>
      <c r="S22" s="658"/>
      <c r="T22" s="658"/>
      <c r="U22" s="658"/>
      <c r="V22" s="636"/>
      <c r="W22" s="218">
        <f t="shared" si="9"/>
        <v>0</v>
      </c>
      <c r="X22" s="636"/>
      <c r="Y22" s="636"/>
      <c r="Z22" s="636"/>
      <c r="AA22" s="138" t="str">
        <f t="shared" si="1"/>
        <v>Đúng</v>
      </c>
      <c r="AB22" s="138" t="str">
        <f t="shared" si="2"/>
        <v>Đúng</v>
      </c>
      <c r="AC22" s="138" t="str">
        <f t="shared" si="3"/>
        <v>Đúng</v>
      </c>
    </row>
    <row r="23" spans="1:33" s="5" customFormat="1" ht="15" customHeight="1" x14ac:dyDescent="0.15">
      <c r="A23" s="204"/>
      <c r="B23" s="201" t="s">
        <v>424</v>
      </c>
      <c r="C23" s="643">
        <f t="shared" si="8"/>
        <v>0</v>
      </c>
      <c r="D23" s="636"/>
      <c r="E23" s="636"/>
      <c r="F23" s="636"/>
      <c r="G23" s="636"/>
      <c r="H23" s="636"/>
      <c r="I23" s="636"/>
      <c r="J23" s="636"/>
      <c r="K23" s="636"/>
      <c r="L23" s="636"/>
      <c r="M23" s="636"/>
      <c r="N23" s="657"/>
      <c r="O23" s="658"/>
      <c r="P23" s="636"/>
      <c r="Q23" s="636"/>
      <c r="R23" s="636"/>
      <c r="S23" s="658"/>
      <c r="T23" s="658"/>
      <c r="U23" s="658"/>
      <c r="V23" s="636"/>
      <c r="W23" s="218">
        <f t="shared" si="9"/>
        <v>0</v>
      </c>
      <c r="X23" s="636"/>
      <c r="Y23" s="636"/>
      <c r="Z23" s="636"/>
      <c r="AA23" s="138" t="str">
        <f t="shared" si="1"/>
        <v>Đúng</v>
      </c>
      <c r="AB23" s="138" t="str">
        <f t="shared" si="2"/>
        <v>Đúng</v>
      </c>
      <c r="AC23" s="138" t="str">
        <f t="shared" si="3"/>
        <v>Đúng</v>
      </c>
    </row>
    <row r="24" spans="1:33" s="5" customFormat="1" ht="15" customHeight="1" x14ac:dyDescent="0.15">
      <c r="A24" s="204"/>
      <c r="B24" s="201" t="s">
        <v>95</v>
      </c>
      <c r="C24" s="643">
        <f t="shared" si="8"/>
        <v>0</v>
      </c>
      <c r="D24" s="636"/>
      <c r="E24" s="636"/>
      <c r="F24" s="636"/>
      <c r="G24" s="636"/>
      <c r="H24" s="636"/>
      <c r="I24" s="636"/>
      <c r="J24" s="636"/>
      <c r="K24" s="636"/>
      <c r="L24" s="636"/>
      <c r="M24" s="636"/>
      <c r="N24" s="657"/>
      <c r="O24" s="658"/>
      <c r="P24" s="636"/>
      <c r="Q24" s="636"/>
      <c r="R24" s="636"/>
      <c r="S24" s="658"/>
      <c r="T24" s="658"/>
      <c r="U24" s="658"/>
      <c r="V24" s="636"/>
      <c r="W24" s="218">
        <f t="shared" si="9"/>
        <v>0</v>
      </c>
      <c r="X24" s="636"/>
      <c r="Y24" s="636"/>
      <c r="Z24" s="636"/>
      <c r="AA24" s="138" t="str">
        <f t="shared" si="1"/>
        <v>Đúng</v>
      </c>
      <c r="AB24" s="138" t="str">
        <f t="shared" si="2"/>
        <v>Đúng</v>
      </c>
      <c r="AC24" s="138" t="str">
        <f t="shared" si="3"/>
        <v>Đúng</v>
      </c>
    </row>
    <row r="25" spans="1:33" s="5" customFormat="1" ht="15" customHeight="1" x14ac:dyDescent="0.2">
      <c r="A25" s="264"/>
      <c r="B25" s="265" t="s">
        <v>96</v>
      </c>
      <c r="C25" s="654">
        <f t="shared" si="8"/>
        <v>0</v>
      </c>
      <c r="D25" s="645"/>
      <c r="E25" s="645"/>
      <c r="F25" s="645"/>
      <c r="G25" s="645"/>
      <c r="H25" s="645"/>
      <c r="I25" s="645"/>
      <c r="J25" s="645"/>
      <c r="K25" s="645"/>
      <c r="L25" s="645"/>
      <c r="M25" s="645"/>
      <c r="N25" s="646"/>
      <c r="O25" s="647"/>
      <c r="P25" s="645"/>
      <c r="Q25" s="645"/>
      <c r="R25" s="645"/>
      <c r="S25" s="647"/>
      <c r="T25" s="647"/>
      <c r="U25" s="647"/>
      <c r="V25" s="645"/>
      <c r="W25" s="218">
        <f t="shared" si="9"/>
        <v>0</v>
      </c>
      <c r="X25" s="645"/>
      <c r="Y25" s="645"/>
      <c r="Z25" s="645"/>
      <c r="AA25" s="138" t="str">
        <f t="shared" si="1"/>
        <v>Đúng</v>
      </c>
      <c r="AB25" s="138" t="str">
        <f t="shared" si="2"/>
        <v>Đúng</v>
      </c>
      <c r="AC25" s="138" t="str">
        <f t="shared" si="3"/>
        <v>Đúng</v>
      </c>
      <c r="AD25" s="2"/>
      <c r="AE25" s="2"/>
      <c r="AF25" s="2"/>
    </row>
    <row r="26" spans="1:33" s="5" customFormat="1" ht="15" customHeight="1" x14ac:dyDescent="0.15">
      <c r="A26" s="208" t="s">
        <v>41</v>
      </c>
      <c r="B26" s="269" t="s">
        <v>462</v>
      </c>
      <c r="C26" s="578">
        <f>SUM(C27:C31)</f>
        <v>0</v>
      </c>
      <c r="D26" s="578">
        <f>SUM(D27:D31)</f>
        <v>0</v>
      </c>
      <c r="E26" s="578">
        <f t="shared" ref="E26:Z26" si="10">SUM(E27:E31)</f>
        <v>0</v>
      </c>
      <c r="F26" s="578">
        <f t="shared" si="10"/>
        <v>0</v>
      </c>
      <c r="G26" s="578">
        <f t="shared" si="10"/>
        <v>0</v>
      </c>
      <c r="H26" s="578">
        <f t="shared" si="10"/>
        <v>0</v>
      </c>
      <c r="I26" s="578">
        <f t="shared" si="10"/>
        <v>0</v>
      </c>
      <c r="J26" s="578">
        <f t="shared" si="10"/>
        <v>0</v>
      </c>
      <c r="K26" s="578">
        <f t="shared" si="10"/>
        <v>0</v>
      </c>
      <c r="L26" s="578">
        <f t="shared" si="10"/>
        <v>0</v>
      </c>
      <c r="M26" s="578">
        <f t="shared" si="10"/>
        <v>0</v>
      </c>
      <c r="N26" s="578">
        <f t="shared" si="10"/>
        <v>0</v>
      </c>
      <c r="O26" s="578">
        <f t="shared" si="10"/>
        <v>0</v>
      </c>
      <c r="P26" s="578">
        <f t="shared" si="10"/>
        <v>0</v>
      </c>
      <c r="Q26" s="578">
        <f t="shared" si="10"/>
        <v>0</v>
      </c>
      <c r="R26" s="578">
        <f>SUM(R27:R31)</f>
        <v>0</v>
      </c>
      <c r="S26" s="578">
        <f t="shared" si="10"/>
        <v>0</v>
      </c>
      <c r="T26" s="578">
        <f t="shared" si="10"/>
        <v>0</v>
      </c>
      <c r="U26" s="578">
        <f t="shared" si="10"/>
        <v>0</v>
      </c>
      <c r="V26" s="578">
        <f t="shared" si="10"/>
        <v>0</v>
      </c>
      <c r="W26" s="578">
        <f t="shared" si="10"/>
        <v>0</v>
      </c>
      <c r="X26" s="578">
        <f t="shared" si="10"/>
        <v>0</v>
      </c>
      <c r="Y26" s="578">
        <f t="shared" si="10"/>
        <v>0</v>
      </c>
      <c r="Z26" s="578">
        <f t="shared" si="10"/>
        <v>0</v>
      </c>
      <c r="AA26" s="138" t="str">
        <f t="shared" si="1"/>
        <v>Đúng</v>
      </c>
      <c r="AB26" s="138" t="str">
        <f t="shared" si="2"/>
        <v>Đúng</v>
      </c>
      <c r="AC26" s="138" t="str">
        <f t="shared" si="3"/>
        <v>Đúng</v>
      </c>
    </row>
    <row r="27" spans="1:33" s="5" customFormat="1" ht="15" customHeight="1" x14ac:dyDescent="0.2">
      <c r="A27" s="248"/>
      <c r="B27" s="263" t="s">
        <v>433</v>
      </c>
      <c r="C27" s="641">
        <f>SUM(D27:G27)</f>
        <v>0</v>
      </c>
      <c r="D27" s="638"/>
      <c r="E27" s="638"/>
      <c r="F27" s="638"/>
      <c r="G27" s="638"/>
      <c r="H27" s="638"/>
      <c r="I27" s="638"/>
      <c r="J27" s="638"/>
      <c r="K27" s="638"/>
      <c r="L27" s="638"/>
      <c r="M27" s="638"/>
      <c r="N27" s="659"/>
      <c r="O27" s="660"/>
      <c r="P27" s="661"/>
      <c r="Q27" s="661"/>
      <c r="R27" s="661"/>
      <c r="S27" s="660"/>
      <c r="T27" s="660"/>
      <c r="U27" s="660"/>
      <c r="V27" s="661"/>
      <c r="W27" s="218">
        <f t="shared" ref="W27:W31" si="11">SUM(X27:Y27)</f>
        <v>0</v>
      </c>
      <c r="X27" s="662"/>
      <c r="Y27" s="662"/>
      <c r="Z27" s="662"/>
      <c r="AA27" s="138" t="str">
        <f>IF((SUM(J27:M27)=C27),"Đúng","Sai")</f>
        <v>Đúng</v>
      </c>
      <c r="AB27" s="138" t="str">
        <f t="shared" si="2"/>
        <v>Đúng</v>
      </c>
      <c r="AC27" s="138" t="str">
        <f t="shared" si="3"/>
        <v>Đúng</v>
      </c>
      <c r="AD27" s="2"/>
      <c r="AE27" s="2"/>
      <c r="AF27" s="2"/>
      <c r="AG27" s="2"/>
    </row>
    <row r="28" spans="1:33" s="5" customFormat="1" ht="19.5" customHeight="1" x14ac:dyDescent="0.2">
      <c r="A28" s="204"/>
      <c r="B28" s="201" t="s">
        <v>460</v>
      </c>
      <c r="C28" s="643">
        <f t="shared" ref="C28:C31" si="12">SUM(D28:G28)</f>
        <v>0</v>
      </c>
      <c r="D28" s="636"/>
      <c r="E28" s="636"/>
      <c r="F28" s="636"/>
      <c r="G28" s="636"/>
      <c r="H28" s="636"/>
      <c r="I28" s="636"/>
      <c r="J28" s="636"/>
      <c r="K28" s="636"/>
      <c r="L28" s="636"/>
      <c r="M28" s="636"/>
      <c r="N28" s="663"/>
      <c r="O28" s="664"/>
      <c r="P28" s="653"/>
      <c r="Q28" s="653"/>
      <c r="R28" s="653"/>
      <c r="S28" s="664"/>
      <c r="T28" s="664"/>
      <c r="U28" s="664"/>
      <c r="V28" s="653"/>
      <c r="W28" s="218">
        <f t="shared" si="11"/>
        <v>0</v>
      </c>
      <c r="X28" s="665"/>
      <c r="Y28" s="665"/>
      <c r="Z28" s="665"/>
      <c r="AA28" s="138" t="str">
        <f t="shared" si="1"/>
        <v>Đúng</v>
      </c>
      <c r="AB28" s="138" t="str">
        <f t="shared" si="2"/>
        <v>Đúng</v>
      </c>
      <c r="AC28" s="138" t="str">
        <f t="shared" si="3"/>
        <v>Đúng</v>
      </c>
      <c r="AD28" s="2"/>
      <c r="AE28" s="2"/>
      <c r="AF28" s="2"/>
      <c r="AG28" s="2"/>
    </row>
    <row r="29" spans="1:33" s="5" customFormat="1" ht="26.25" customHeight="1" x14ac:dyDescent="0.15">
      <c r="A29" s="204"/>
      <c r="B29" s="201" t="s">
        <v>436</v>
      </c>
      <c r="C29" s="643">
        <f t="shared" si="12"/>
        <v>0</v>
      </c>
      <c r="D29" s="636"/>
      <c r="E29" s="636"/>
      <c r="F29" s="636"/>
      <c r="G29" s="636"/>
      <c r="H29" s="636"/>
      <c r="I29" s="636"/>
      <c r="J29" s="636"/>
      <c r="K29" s="636"/>
      <c r="L29" s="636"/>
      <c r="M29" s="636"/>
      <c r="N29" s="663"/>
      <c r="O29" s="664"/>
      <c r="P29" s="653"/>
      <c r="Q29" s="653"/>
      <c r="R29" s="653"/>
      <c r="S29" s="664"/>
      <c r="T29" s="664"/>
      <c r="U29" s="664"/>
      <c r="V29" s="653"/>
      <c r="W29" s="218">
        <f t="shared" si="11"/>
        <v>0</v>
      </c>
      <c r="X29" s="665"/>
      <c r="Y29" s="665"/>
      <c r="Z29" s="665"/>
      <c r="AA29" s="138" t="str">
        <f t="shared" si="1"/>
        <v>Đúng</v>
      </c>
      <c r="AB29" s="138" t="str">
        <f t="shared" si="2"/>
        <v>Đúng</v>
      </c>
      <c r="AC29" s="138" t="str">
        <f t="shared" si="3"/>
        <v>Đúng</v>
      </c>
    </row>
    <row r="30" spans="1:33" s="5" customFormat="1" ht="27.75" customHeight="1" x14ac:dyDescent="0.15">
      <c r="A30" s="204"/>
      <c r="B30" s="201" t="s">
        <v>461</v>
      </c>
      <c r="C30" s="643">
        <f t="shared" si="12"/>
        <v>0</v>
      </c>
      <c r="D30" s="636"/>
      <c r="E30" s="636"/>
      <c r="F30" s="636"/>
      <c r="G30" s="636"/>
      <c r="H30" s="636"/>
      <c r="I30" s="636"/>
      <c r="J30" s="636"/>
      <c r="K30" s="636"/>
      <c r="L30" s="636"/>
      <c r="M30" s="636"/>
      <c r="N30" s="663"/>
      <c r="O30" s="664"/>
      <c r="P30" s="653"/>
      <c r="Q30" s="653"/>
      <c r="R30" s="653"/>
      <c r="S30" s="664"/>
      <c r="T30" s="664"/>
      <c r="U30" s="664"/>
      <c r="V30" s="653"/>
      <c r="W30" s="218">
        <f t="shared" si="11"/>
        <v>0</v>
      </c>
      <c r="X30" s="665"/>
      <c r="Y30" s="665"/>
      <c r="Z30" s="665"/>
      <c r="AA30" s="138" t="str">
        <f t="shared" si="1"/>
        <v>Đúng</v>
      </c>
      <c r="AB30" s="138" t="str">
        <f t="shared" si="2"/>
        <v>Đúng</v>
      </c>
      <c r="AC30" s="138" t="str">
        <f t="shared" si="3"/>
        <v>Đúng</v>
      </c>
    </row>
    <row r="31" spans="1:33" s="5" customFormat="1" ht="36" customHeight="1" x14ac:dyDescent="0.2">
      <c r="A31" s="264"/>
      <c r="B31" s="265" t="s">
        <v>564</v>
      </c>
      <c r="C31" s="654">
        <f t="shared" si="12"/>
        <v>0</v>
      </c>
      <c r="D31" s="645"/>
      <c r="E31" s="645"/>
      <c r="F31" s="645"/>
      <c r="G31" s="645"/>
      <c r="H31" s="645"/>
      <c r="I31" s="645"/>
      <c r="J31" s="645"/>
      <c r="K31" s="645"/>
      <c r="L31" s="645"/>
      <c r="M31" s="645"/>
      <c r="N31" s="666"/>
      <c r="O31" s="667"/>
      <c r="P31" s="668"/>
      <c r="Q31" s="668"/>
      <c r="R31" s="668"/>
      <c r="S31" s="667"/>
      <c r="T31" s="667"/>
      <c r="U31" s="667"/>
      <c r="V31" s="668"/>
      <c r="W31" s="673">
        <f t="shared" si="11"/>
        <v>0</v>
      </c>
      <c r="X31" s="669"/>
      <c r="Y31" s="669"/>
      <c r="Z31" s="669"/>
      <c r="AA31" s="138" t="str">
        <f t="shared" si="1"/>
        <v>Đúng</v>
      </c>
      <c r="AB31" s="138" t="str">
        <f t="shared" si="2"/>
        <v>Đúng</v>
      </c>
      <c r="AC31" s="138" t="str">
        <f t="shared" si="3"/>
        <v>Đúng</v>
      </c>
      <c r="AD31" s="2"/>
      <c r="AE31" s="2"/>
      <c r="AF31" s="2"/>
    </row>
    <row r="32" spans="1:33" ht="12" customHeight="1" x14ac:dyDescent="0.2">
      <c r="B32" s="8"/>
      <c r="C32" s="290"/>
      <c r="D32" s="8"/>
      <c r="E32" s="8"/>
      <c r="F32" s="8"/>
      <c r="G32" s="8"/>
      <c r="H32" s="8"/>
      <c r="I32" s="8"/>
      <c r="J32" s="8"/>
      <c r="K32" s="8"/>
      <c r="L32" s="8"/>
      <c r="M32" s="8"/>
      <c r="N32" s="8"/>
      <c r="O32" s="8"/>
      <c r="P32" s="8"/>
      <c r="Q32" s="8"/>
      <c r="R32" s="8"/>
      <c r="S32" s="8"/>
      <c r="T32" s="8"/>
      <c r="U32" s="8"/>
      <c r="V32" s="8"/>
      <c r="W32" s="8"/>
      <c r="X32" s="8"/>
      <c r="Y32" s="8"/>
      <c r="Z32" s="8"/>
      <c r="AA32" s="6"/>
      <c r="AB32" s="8"/>
      <c r="AC32" s="8"/>
    </row>
    <row r="33" spans="2:29" ht="13.5" customHeight="1" x14ac:dyDescent="0.2">
      <c r="B33" s="110"/>
      <c r="C33" s="458" t="str">
        <f>IF(AND(C26=C18,C7=C18),"Đúng","Sai")</f>
        <v>Đúng</v>
      </c>
      <c r="D33" s="458" t="str">
        <f t="shared" ref="D33:Z33" si="13">IF(AND(D26=D18,D7=D18),"Đúng","Sai")</f>
        <v>Đúng</v>
      </c>
      <c r="E33" s="458" t="str">
        <f t="shared" si="13"/>
        <v>Đúng</v>
      </c>
      <c r="F33" s="458" t="str">
        <f t="shared" si="13"/>
        <v>Đúng</v>
      </c>
      <c r="G33" s="458" t="str">
        <f t="shared" si="13"/>
        <v>Đúng</v>
      </c>
      <c r="H33" s="458" t="str">
        <f t="shared" si="13"/>
        <v>Đúng</v>
      </c>
      <c r="I33" s="458" t="str">
        <f t="shared" si="13"/>
        <v>Đúng</v>
      </c>
      <c r="J33" s="458" t="str">
        <f t="shared" si="13"/>
        <v>Đúng</v>
      </c>
      <c r="K33" s="458" t="str">
        <f t="shared" si="13"/>
        <v>Đúng</v>
      </c>
      <c r="L33" s="458" t="str">
        <f t="shared" si="13"/>
        <v>Đúng</v>
      </c>
      <c r="M33" s="458" t="str">
        <f t="shared" si="13"/>
        <v>Đúng</v>
      </c>
      <c r="N33" s="458" t="str">
        <f t="shared" si="13"/>
        <v>Đúng</v>
      </c>
      <c r="O33" s="458" t="str">
        <f t="shared" si="13"/>
        <v>Đúng</v>
      </c>
      <c r="P33" s="458" t="str">
        <f t="shared" si="13"/>
        <v>Đúng</v>
      </c>
      <c r="Q33" s="458" t="str">
        <f t="shared" si="13"/>
        <v>Đúng</v>
      </c>
      <c r="R33" s="458" t="str">
        <f t="shared" si="13"/>
        <v>Đúng</v>
      </c>
      <c r="S33" s="458" t="str">
        <f t="shared" si="13"/>
        <v>Đúng</v>
      </c>
      <c r="T33" s="458" t="str">
        <f t="shared" si="13"/>
        <v>Đúng</v>
      </c>
      <c r="U33" s="458" t="str">
        <f t="shared" si="13"/>
        <v>Đúng</v>
      </c>
      <c r="V33" s="458" t="str">
        <f t="shared" si="13"/>
        <v>Đúng</v>
      </c>
      <c r="W33" s="458" t="str">
        <f t="shared" si="13"/>
        <v>Đúng</v>
      </c>
      <c r="X33" s="458" t="str">
        <f t="shared" si="13"/>
        <v>Đúng</v>
      </c>
      <c r="Y33" s="458" t="str">
        <f t="shared" si="13"/>
        <v>Đúng</v>
      </c>
      <c r="Z33" s="458" t="str">
        <f t="shared" si="13"/>
        <v>Đúng</v>
      </c>
      <c r="AA33" s="398"/>
      <c r="AB33" s="110"/>
      <c r="AC33" s="8"/>
    </row>
    <row r="34" spans="2:29" x14ac:dyDescent="0.2">
      <c r="B34" s="8"/>
      <c r="C34" s="8"/>
      <c r="D34" s="120"/>
      <c r="E34" s="120"/>
      <c r="F34" s="120"/>
      <c r="G34" s="120"/>
      <c r="H34" s="8"/>
      <c r="I34" s="8"/>
      <c r="J34" s="109"/>
      <c r="K34" s="109"/>
      <c r="L34" s="109"/>
      <c r="M34" s="109"/>
      <c r="N34" s="109"/>
      <c r="O34" s="109"/>
      <c r="P34" s="109"/>
      <c r="Q34" s="109"/>
      <c r="R34" s="109"/>
      <c r="S34" s="109"/>
      <c r="T34" s="109"/>
      <c r="U34" s="109"/>
      <c r="V34" s="109"/>
      <c r="W34" s="109"/>
      <c r="X34" s="109"/>
      <c r="Y34" s="109"/>
      <c r="Z34" s="109"/>
      <c r="AA34" s="8"/>
      <c r="AB34" s="8"/>
      <c r="AC34" s="8"/>
    </row>
    <row r="35" spans="2:29" x14ac:dyDescent="0.2">
      <c r="B35" s="8"/>
      <c r="C35" s="8"/>
      <c r="D35" s="8"/>
      <c r="E35" s="8"/>
      <c r="F35" s="8"/>
      <c r="G35" s="8"/>
      <c r="H35" s="8"/>
      <c r="I35" s="8"/>
      <c r="J35" s="109"/>
      <c r="K35" s="8"/>
      <c r="L35" s="8"/>
      <c r="M35" s="8"/>
      <c r="N35" s="8"/>
      <c r="O35" s="8"/>
      <c r="P35" s="8"/>
      <c r="Q35" s="8"/>
      <c r="R35" s="8"/>
      <c r="S35" s="8"/>
      <c r="T35" s="8"/>
      <c r="U35" s="8"/>
      <c r="V35" s="8"/>
      <c r="W35" s="8"/>
      <c r="X35" s="8"/>
      <c r="Y35" s="8"/>
      <c r="Z35" s="8"/>
      <c r="AA35" s="8"/>
      <c r="AB35" s="8"/>
      <c r="AC35" s="8"/>
    </row>
    <row r="36" spans="2:29" x14ac:dyDescent="0.2">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row>
    <row r="37" spans="2:29" x14ac:dyDescent="0.2">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row>
    <row r="38" spans="2:29" x14ac:dyDescent="0.2">
      <c r="C38" s="8"/>
    </row>
  </sheetData>
  <sheetProtection algorithmName="SHA-512" hashValue="YbGH4BHUbGA8kUVcKQdrbWIB7AgqNm5yqkYb88BmkM+X5gAVb4kTO7QzXpEyruhzvD67YuqaiJQZsDUS/qtuXQ==" saltValue="XLyI35HS0nLnXMfIEdUsxQ==" spinCount="100000" sheet="1" formatCells="0" formatColumns="0" formatRows="0"/>
  <mergeCells count="34">
    <mergeCell ref="A1:W1"/>
    <mergeCell ref="X1:Z1"/>
    <mergeCell ref="A2:B2"/>
    <mergeCell ref="W2:Z2"/>
    <mergeCell ref="A3:A5"/>
    <mergeCell ref="B3:B5"/>
    <mergeCell ref="C3:C5"/>
    <mergeCell ref="D3:G3"/>
    <mergeCell ref="J3:M3"/>
    <mergeCell ref="N3:V3"/>
    <mergeCell ref="W3:Y3"/>
    <mergeCell ref="Z3:Z5"/>
    <mergeCell ref="H3:H5"/>
    <mergeCell ref="I3:I5"/>
    <mergeCell ref="T4:T5"/>
    <mergeCell ref="D4:D5"/>
    <mergeCell ref="E4:E5"/>
    <mergeCell ref="F4:F5"/>
    <mergeCell ref="G4:G5"/>
    <mergeCell ref="J4:J5"/>
    <mergeCell ref="S4:S5"/>
    <mergeCell ref="P4:P5"/>
    <mergeCell ref="K4:K5"/>
    <mergeCell ref="U4:U5"/>
    <mergeCell ref="AD3:AF3"/>
    <mergeCell ref="W4:W5"/>
    <mergeCell ref="X4:Y4"/>
    <mergeCell ref="L4:L5"/>
    <mergeCell ref="V4:V5"/>
    <mergeCell ref="M4:M5"/>
    <mergeCell ref="N4:N5"/>
    <mergeCell ref="O4:O5"/>
    <mergeCell ref="Q4:Q5"/>
    <mergeCell ref="R4:R5"/>
  </mergeCells>
  <conditionalFormatting sqref="A33:XFD33">
    <cfRule type="cellIs" dxfId="22" priority="4" operator="equal">
      <formula>"Đúng"</formula>
    </cfRule>
  </conditionalFormatting>
  <conditionalFormatting sqref="AA1:AA1048576">
    <cfRule type="cellIs" dxfId="21" priority="5" operator="equal">
      <formula>"Đúng"</formula>
    </cfRule>
  </conditionalFormatting>
  <conditionalFormatting sqref="AB7:AC31">
    <cfRule type="cellIs" dxfId="20" priority="1" operator="equal">
      <formula>"Đúng"</formula>
    </cfRule>
  </conditionalFormatting>
  <printOptions horizontalCentered="1"/>
  <pageMargins left="0" right="0" top="0.46" bottom="0.23622047244094491" header="0" footer="0"/>
  <pageSetup paperSize="9" scale="89"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enableFormatConditionsCalculation="0">
    <tabColor rgb="FFC00000"/>
    <pageSetUpPr fitToPage="1"/>
  </sheetPr>
  <dimension ref="A1:AE27"/>
  <sheetViews>
    <sheetView topLeftCell="A7" workbookViewId="0">
      <selection activeCell="I7" sqref="I7"/>
    </sheetView>
  </sheetViews>
  <sheetFormatPr baseColWidth="10" defaultColWidth="5.5" defaultRowHeight="16" x14ac:dyDescent="0.2"/>
  <cols>
    <col min="1" max="1" width="4.83203125" style="278" customWidth="1"/>
    <col min="2" max="2" width="39.5" style="140" customWidth="1"/>
    <col min="3" max="3" width="9.5" style="279" customWidth="1"/>
    <col min="4" max="4" width="6.83203125" style="140" customWidth="1"/>
    <col min="5" max="6" width="7.1640625" style="140" customWidth="1"/>
    <col min="7" max="7" width="6.83203125" style="140" customWidth="1"/>
    <col min="8" max="8" width="7.83203125" style="140" customWidth="1"/>
    <col min="9" max="9" width="11.83203125" style="140" customWidth="1"/>
    <col min="10" max="10" width="5.1640625" style="140" bestFit="1" customWidth="1"/>
    <col min="11" max="11" width="13" style="140" customWidth="1"/>
    <col min="12" max="12" width="11.33203125" style="140" bestFit="1" customWidth="1"/>
    <col min="13" max="14" width="7.1640625" style="140" bestFit="1" customWidth="1"/>
    <col min="15" max="15" width="5.33203125" style="140" customWidth="1"/>
    <col min="16" max="16" width="5.5" style="140" customWidth="1"/>
    <col min="17" max="17" width="5.6640625" style="140" customWidth="1"/>
    <col min="18" max="18" width="7.83203125" style="140" customWidth="1"/>
    <col min="19" max="256" width="5.5" style="140"/>
    <col min="257" max="257" width="4.83203125" style="140" customWidth="1"/>
    <col min="258" max="258" width="30.83203125" style="140" customWidth="1"/>
    <col min="259" max="259" width="8.33203125" style="140" customWidth="1"/>
    <col min="260" max="262" width="6.83203125" style="140" customWidth="1"/>
    <col min="263" max="263" width="9" style="140" customWidth="1"/>
    <col min="264" max="273" width="6.83203125" style="140" customWidth="1"/>
    <col min="274" max="512" width="5.5" style="140"/>
    <col min="513" max="513" width="4.83203125" style="140" customWidth="1"/>
    <col min="514" max="514" width="30.83203125" style="140" customWidth="1"/>
    <col min="515" max="515" width="8.33203125" style="140" customWidth="1"/>
    <col min="516" max="518" width="6.83203125" style="140" customWidth="1"/>
    <col min="519" max="519" width="9" style="140" customWidth="1"/>
    <col min="520" max="529" width="6.83203125" style="140" customWidth="1"/>
    <col min="530" max="768" width="5.5" style="140"/>
    <col min="769" max="769" width="4.83203125" style="140" customWidth="1"/>
    <col min="770" max="770" width="30.83203125" style="140" customWidth="1"/>
    <col min="771" max="771" width="8.33203125" style="140" customWidth="1"/>
    <col min="772" max="774" width="6.83203125" style="140" customWidth="1"/>
    <col min="775" max="775" width="9" style="140" customWidth="1"/>
    <col min="776" max="785" width="6.83203125" style="140" customWidth="1"/>
    <col min="786" max="1024" width="5.5" style="140"/>
    <col min="1025" max="1025" width="4.83203125" style="140" customWidth="1"/>
    <col min="1026" max="1026" width="30.83203125" style="140" customWidth="1"/>
    <col min="1027" max="1027" width="8.33203125" style="140" customWidth="1"/>
    <col min="1028" max="1030" width="6.83203125" style="140" customWidth="1"/>
    <col min="1031" max="1031" width="9" style="140" customWidth="1"/>
    <col min="1032" max="1041" width="6.83203125" style="140" customWidth="1"/>
    <col min="1042" max="1280" width="5.5" style="140"/>
    <col min="1281" max="1281" width="4.83203125" style="140" customWidth="1"/>
    <col min="1282" max="1282" width="30.83203125" style="140" customWidth="1"/>
    <col min="1283" max="1283" width="8.33203125" style="140" customWidth="1"/>
    <col min="1284" max="1286" width="6.83203125" style="140" customWidth="1"/>
    <col min="1287" max="1287" width="9" style="140" customWidth="1"/>
    <col min="1288" max="1297" width="6.83203125" style="140" customWidth="1"/>
    <col min="1298" max="1536" width="5.5" style="140"/>
    <col min="1537" max="1537" width="4.83203125" style="140" customWidth="1"/>
    <col min="1538" max="1538" width="30.83203125" style="140" customWidth="1"/>
    <col min="1539" max="1539" width="8.33203125" style="140" customWidth="1"/>
    <col min="1540" max="1542" width="6.83203125" style="140" customWidth="1"/>
    <col min="1543" max="1543" width="9" style="140" customWidth="1"/>
    <col min="1544" max="1553" width="6.83203125" style="140" customWidth="1"/>
    <col min="1554" max="1792" width="5.5" style="140"/>
    <col min="1793" max="1793" width="4.83203125" style="140" customWidth="1"/>
    <col min="1794" max="1794" width="30.83203125" style="140" customWidth="1"/>
    <col min="1795" max="1795" width="8.33203125" style="140" customWidth="1"/>
    <col min="1796" max="1798" width="6.83203125" style="140" customWidth="1"/>
    <col min="1799" max="1799" width="9" style="140" customWidth="1"/>
    <col min="1800" max="1809" width="6.83203125" style="140" customWidth="1"/>
    <col min="1810" max="2048" width="5.5" style="140"/>
    <col min="2049" max="2049" width="4.83203125" style="140" customWidth="1"/>
    <col min="2050" max="2050" width="30.83203125" style="140" customWidth="1"/>
    <col min="2051" max="2051" width="8.33203125" style="140" customWidth="1"/>
    <col min="2052" max="2054" width="6.83203125" style="140" customWidth="1"/>
    <col min="2055" max="2055" width="9" style="140" customWidth="1"/>
    <col min="2056" max="2065" width="6.83203125" style="140" customWidth="1"/>
    <col min="2066" max="2304" width="5.5" style="140"/>
    <col min="2305" max="2305" width="4.83203125" style="140" customWidth="1"/>
    <col min="2306" max="2306" width="30.83203125" style="140" customWidth="1"/>
    <col min="2307" max="2307" width="8.33203125" style="140" customWidth="1"/>
    <col min="2308" max="2310" width="6.83203125" style="140" customWidth="1"/>
    <col min="2311" max="2311" width="9" style="140" customWidth="1"/>
    <col min="2312" max="2321" width="6.83203125" style="140" customWidth="1"/>
    <col min="2322" max="2560" width="5.5" style="140"/>
    <col min="2561" max="2561" width="4.83203125" style="140" customWidth="1"/>
    <col min="2562" max="2562" width="30.83203125" style="140" customWidth="1"/>
    <col min="2563" max="2563" width="8.33203125" style="140" customWidth="1"/>
    <col min="2564" max="2566" width="6.83203125" style="140" customWidth="1"/>
    <col min="2567" max="2567" width="9" style="140" customWidth="1"/>
    <col min="2568" max="2577" width="6.83203125" style="140" customWidth="1"/>
    <col min="2578" max="2816" width="5.5" style="140"/>
    <col min="2817" max="2817" width="4.83203125" style="140" customWidth="1"/>
    <col min="2818" max="2818" width="30.83203125" style="140" customWidth="1"/>
    <col min="2819" max="2819" width="8.33203125" style="140" customWidth="1"/>
    <col min="2820" max="2822" width="6.83203125" style="140" customWidth="1"/>
    <col min="2823" max="2823" width="9" style="140" customWidth="1"/>
    <col min="2824" max="2833" width="6.83203125" style="140" customWidth="1"/>
    <col min="2834" max="3072" width="5.5" style="140"/>
    <col min="3073" max="3073" width="4.83203125" style="140" customWidth="1"/>
    <col min="3074" max="3074" width="30.83203125" style="140" customWidth="1"/>
    <col min="3075" max="3075" width="8.33203125" style="140" customWidth="1"/>
    <col min="3076" max="3078" width="6.83203125" style="140" customWidth="1"/>
    <col min="3079" max="3079" width="9" style="140" customWidth="1"/>
    <col min="3080" max="3089" width="6.83203125" style="140" customWidth="1"/>
    <col min="3090" max="3328" width="5.5" style="140"/>
    <col min="3329" max="3329" width="4.83203125" style="140" customWidth="1"/>
    <col min="3330" max="3330" width="30.83203125" style="140" customWidth="1"/>
    <col min="3331" max="3331" width="8.33203125" style="140" customWidth="1"/>
    <col min="3332" max="3334" width="6.83203125" style="140" customWidth="1"/>
    <col min="3335" max="3335" width="9" style="140" customWidth="1"/>
    <col min="3336" max="3345" width="6.83203125" style="140" customWidth="1"/>
    <col min="3346" max="3584" width="5.5" style="140"/>
    <col min="3585" max="3585" width="4.83203125" style="140" customWidth="1"/>
    <col min="3586" max="3586" width="30.83203125" style="140" customWidth="1"/>
    <col min="3587" max="3587" width="8.33203125" style="140" customWidth="1"/>
    <col min="3588" max="3590" width="6.83203125" style="140" customWidth="1"/>
    <col min="3591" max="3591" width="9" style="140" customWidth="1"/>
    <col min="3592" max="3601" width="6.83203125" style="140" customWidth="1"/>
    <col min="3602" max="3840" width="5.5" style="140"/>
    <col min="3841" max="3841" width="4.83203125" style="140" customWidth="1"/>
    <col min="3842" max="3842" width="30.83203125" style="140" customWidth="1"/>
    <col min="3843" max="3843" width="8.33203125" style="140" customWidth="1"/>
    <col min="3844" max="3846" width="6.83203125" style="140" customWidth="1"/>
    <col min="3847" max="3847" width="9" style="140" customWidth="1"/>
    <col min="3848" max="3857" width="6.83203125" style="140" customWidth="1"/>
    <col min="3858" max="4096" width="5.5" style="140"/>
    <col min="4097" max="4097" width="4.83203125" style="140" customWidth="1"/>
    <col min="4098" max="4098" width="30.83203125" style="140" customWidth="1"/>
    <col min="4099" max="4099" width="8.33203125" style="140" customWidth="1"/>
    <col min="4100" max="4102" width="6.83203125" style="140" customWidth="1"/>
    <col min="4103" max="4103" width="9" style="140" customWidth="1"/>
    <col min="4104" max="4113" width="6.83203125" style="140" customWidth="1"/>
    <col min="4114" max="4352" width="5.5" style="140"/>
    <col min="4353" max="4353" width="4.83203125" style="140" customWidth="1"/>
    <col min="4354" max="4354" width="30.83203125" style="140" customWidth="1"/>
    <col min="4355" max="4355" width="8.33203125" style="140" customWidth="1"/>
    <col min="4356" max="4358" width="6.83203125" style="140" customWidth="1"/>
    <col min="4359" max="4359" width="9" style="140" customWidth="1"/>
    <col min="4360" max="4369" width="6.83203125" style="140" customWidth="1"/>
    <col min="4370" max="4608" width="5.5" style="140"/>
    <col min="4609" max="4609" width="4.83203125" style="140" customWidth="1"/>
    <col min="4610" max="4610" width="30.83203125" style="140" customWidth="1"/>
    <col min="4611" max="4611" width="8.33203125" style="140" customWidth="1"/>
    <col min="4612" max="4614" width="6.83203125" style="140" customWidth="1"/>
    <col min="4615" max="4615" width="9" style="140" customWidth="1"/>
    <col min="4616" max="4625" width="6.83203125" style="140" customWidth="1"/>
    <col min="4626" max="4864" width="5.5" style="140"/>
    <col min="4865" max="4865" width="4.83203125" style="140" customWidth="1"/>
    <col min="4866" max="4866" width="30.83203125" style="140" customWidth="1"/>
    <col min="4867" max="4867" width="8.33203125" style="140" customWidth="1"/>
    <col min="4868" max="4870" width="6.83203125" style="140" customWidth="1"/>
    <col min="4871" max="4871" width="9" style="140" customWidth="1"/>
    <col min="4872" max="4881" width="6.83203125" style="140" customWidth="1"/>
    <col min="4882" max="5120" width="5.5" style="140"/>
    <col min="5121" max="5121" width="4.83203125" style="140" customWidth="1"/>
    <col min="5122" max="5122" width="30.83203125" style="140" customWidth="1"/>
    <col min="5123" max="5123" width="8.33203125" style="140" customWidth="1"/>
    <col min="5124" max="5126" width="6.83203125" style="140" customWidth="1"/>
    <col min="5127" max="5127" width="9" style="140" customWidth="1"/>
    <col min="5128" max="5137" width="6.83203125" style="140" customWidth="1"/>
    <col min="5138" max="5376" width="5.5" style="140"/>
    <col min="5377" max="5377" width="4.83203125" style="140" customWidth="1"/>
    <col min="5378" max="5378" width="30.83203125" style="140" customWidth="1"/>
    <col min="5379" max="5379" width="8.33203125" style="140" customWidth="1"/>
    <col min="5380" max="5382" width="6.83203125" style="140" customWidth="1"/>
    <col min="5383" max="5383" width="9" style="140" customWidth="1"/>
    <col min="5384" max="5393" width="6.83203125" style="140" customWidth="1"/>
    <col min="5394" max="5632" width="5.5" style="140"/>
    <col min="5633" max="5633" width="4.83203125" style="140" customWidth="1"/>
    <col min="5634" max="5634" width="30.83203125" style="140" customWidth="1"/>
    <col min="5635" max="5635" width="8.33203125" style="140" customWidth="1"/>
    <col min="5636" max="5638" width="6.83203125" style="140" customWidth="1"/>
    <col min="5639" max="5639" width="9" style="140" customWidth="1"/>
    <col min="5640" max="5649" width="6.83203125" style="140" customWidth="1"/>
    <col min="5650" max="5888" width="5.5" style="140"/>
    <col min="5889" max="5889" width="4.83203125" style="140" customWidth="1"/>
    <col min="5890" max="5890" width="30.83203125" style="140" customWidth="1"/>
    <col min="5891" max="5891" width="8.33203125" style="140" customWidth="1"/>
    <col min="5892" max="5894" width="6.83203125" style="140" customWidth="1"/>
    <col min="5895" max="5895" width="9" style="140" customWidth="1"/>
    <col min="5896" max="5905" width="6.83203125" style="140" customWidth="1"/>
    <col min="5906" max="6144" width="5.5" style="140"/>
    <col min="6145" max="6145" width="4.83203125" style="140" customWidth="1"/>
    <col min="6146" max="6146" width="30.83203125" style="140" customWidth="1"/>
    <col min="6147" max="6147" width="8.33203125" style="140" customWidth="1"/>
    <col min="6148" max="6150" width="6.83203125" style="140" customWidth="1"/>
    <col min="6151" max="6151" width="9" style="140" customWidth="1"/>
    <col min="6152" max="6161" width="6.83203125" style="140" customWidth="1"/>
    <col min="6162" max="6400" width="5.5" style="140"/>
    <col min="6401" max="6401" width="4.83203125" style="140" customWidth="1"/>
    <col min="6402" max="6402" width="30.83203125" style="140" customWidth="1"/>
    <col min="6403" max="6403" width="8.33203125" style="140" customWidth="1"/>
    <col min="6404" max="6406" width="6.83203125" style="140" customWidth="1"/>
    <col min="6407" max="6407" width="9" style="140" customWidth="1"/>
    <col min="6408" max="6417" width="6.83203125" style="140" customWidth="1"/>
    <col min="6418" max="6656" width="5.5" style="140"/>
    <col min="6657" max="6657" width="4.83203125" style="140" customWidth="1"/>
    <col min="6658" max="6658" width="30.83203125" style="140" customWidth="1"/>
    <col min="6659" max="6659" width="8.33203125" style="140" customWidth="1"/>
    <col min="6660" max="6662" width="6.83203125" style="140" customWidth="1"/>
    <col min="6663" max="6663" width="9" style="140" customWidth="1"/>
    <col min="6664" max="6673" width="6.83203125" style="140" customWidth="1"/>
    <col min="6674" max="6912" width="5.5" style="140"/>
    <col min="6913" max="6913" width="4.83203125" style="140" customWidth="1"/>
    <col min="6914" max="6914" width="30.83203125" style="140" customWidth="1"/>
    <col min="6915" max="6915" width="8.33203125" style="140" customWidth="1"/>
    <col min="6916" max="6918" width="6.83203125" style="140" customWidth="1"/>
    <col min="6919" max="6919" width="9" style="140" customWidth="1"/>
    <col min="6920" max="6929" width="6.83203125" style="140" customWidth="1"/>
    <col min="6930" max="7168" width="5.5" style="140"/>
    <col min="7169" max="7169" width="4.83203125" style="140" customWidth="1"/>
    <col min="7170" max="7170" width="30.83203125" style="140" customWidth="1"/>
    <col min="7171" max="7171" width="8.33203125" style="140" customWidth="1"/>
    <col min="7172" max="7174" width="6.83203125" style="140" customWidth="1"/>
    <col min="7175" max="7175" width="9" style="140" customWidth="1"/>
    <col min="7176" max="7185" width="6.83203125" style="140" customWidth="1"/>
    <col min="7186" max="7424" width="5.5" style="140"/>
    <col min="7425" max="7425" width="4.83203125" style="140" customWidth="1"/>
    <col min="7426" max="7426" width="30.83203125" style="140" customWidth="1"/>
    <col min="7427" max="7427" width="8.33203125" style="140" customWidth="1"/>
    <col min="7428" max="7430" width="6.83203125" style="140" customWidth="1"/>
    <col min="7431" max="7431" width="9" style="140" customWidth="1"/>
    <col min="7432" max="7441" width="6.83203125" style="140" customWidth="1"/>
    <col min="7442" max="7680" width="5.5" style="140"/>
    <col min="7681" max="7681" width="4.83203125" style="140" customWidth="1"/>
    <col min="7682" max="7682" width="30.83203125" style="140" customWidth="1"/>
    <col min="7683" max="7683" width="8.33203125" style="140" customWidth="1"/>
    <col min="7684" max="7686" width="6.83203125" style="140" customWidth="1"/>
    <col min="7687" max="7687" width="9" style="140" customWidth="1"/>
    <col min="7688" max="7697" width="6.83203125" style="140" customWidth="1"/>
    <col min="7698" max="7936" width="5.5" style="140"/>
    <col min="7937" max="7937" width="4.83203125" style="140" customWidth="1"/>
    <col min="7938" max="7938" width="30.83203125" style="140" customWidth="1"/>
    <col min="7939" max="7939" width="8.33203125" style="140" customWidth="1"/>
    <col min="7940" max="7942" width="6.83203125" style="140" customWidth="1"/>
    <col min="7943" max="7943" width="9" style="140" customWidth="1"/>
    <col min="7944" max="7953" width="6.83203125" style="140" customWidth="1"/>
    <col min="7954" max="8192" width="5.5" style="140"/>
    <col min="8193" max="8193" width="4.83203125" style="140" customWidth="1"/>
    <col min="8194" max="8194" width="30.83203125" style="140" customWidth="1"/>
    <col min="8195" max="8195" width="8.33203125" style="140" customWidth="1"/>
    <col min="8196" max="8198" width="6.83203125" style="140" customWidth="1"/>
    <col min="8199" max="8199" width="9" style="140" customWidth="1"/>
    <col min="8200" max="8209" width="6.83203125" style="140" customWidth="1"/>
    <col min="8210" max="8448" width="5.5" style="140"/>
    <col min="8449" max="8449" width="4.83203125" style="140" customWidth="1"/>
    <col min="8450" max="8450" width="30.83203125" style="140" customWidth="1"/>
    <col min="8451" max="8451" width="8.33203125" style="140" customWidth="1"/>
    <col min="8452" max="8454" width="6.83203125" style="140" customWidth="1"/>
    <col min="8455" max="8455" width="9" style="140" customWidth="1"/>
    <col min="8456" max="8465" width="6.83203125" style="140" customWidth="1"/>
    <col min="8466" max="8704" width="5.5" style="140"/>
    <col min="8705" max="8705" width="4.83203125" style="140" customWidth="1"/>
    <col min="8706" max="8706" width="30.83203125" style="140" customWidth="1"/>
    <col min="8707" max="8707" width="8.33203125" style="140" customWidth="1"/>
    <col min="8708" max="8710" width="6.83203125" style="140" customWidth="1"/>
    <col min="8711" max="8711" width="9" style="140" customWidth="1"/>
    <col min="8712" max="8721" width="6.83203125" style="140" customWidth="1"/>
    <col min="8722" max="8960" width="5.5" style="140"/>
    <col min="8961" max="8961" width="4.83203125" style="140" customWidth="1"/>
    <col min="8962" max="8962" width="30.83203125" style="140" customWidth="1"/>
    <col min="8963" max="8963" width="8.33203125" style="140" customWidth="1"/>
    <col min="8964" max="8966" width="6.83203125" style="140" customWidth="1"/>
    <col min="8967" max="8967" width="9" style="140" customWidth="1"/>
    <col min="8968" max="8977" width="6.83203125" style="140" customWidth="1"/>
    <col min="8978" max="9216" width="5.5" style="140"/>
    <col min="9217" max="9217" width="4.83203125" style="140" customWidth="1"/>
    <col min="9218" max="9218" width="30.83203125" style="140" customWidth="1"/>
    <col min="9219" max="9219" width="8.33203125" style="140" customWidth="1"/>
    <col min="9220" max="9222" width="6.83203125" style="140" customWidth="1"/>
    <col min="9223" max="9223" width="9" style="140" customWidth="1"/>
    <col min="9224" max="9233" width="6.83203125" style="140" customWidth="1"/>
    <col min="9234" max="9472" width="5.5" style="140"/>
    <col min="9473" max="9473" width="4.83203125" style="140" customWidth="1"/>
    <col min="9474" max="9474" width="30.83203125" style="140" customWidth="1"/>
    <col min="9475" max="9475" width="8.33203125" style="140" customWidth="1"/>
    <col min="9476" max="9478" width="6.83203125" style="140" customWidth="1"/>
    <col min="9479" max="9479" width="9" style="140" customWidth="1"/>
    <col min="9480" max="9489" width="6.83203125" style="140" customWidth="1"/>
    <col min="9490" max="9728" width="5.5" style="140"/>
    <col min="9729" max="9729" width="4.83203125" style="140" customWidth="1"/>
    <col min="9730" max="9730" width="30.83203125" style="140" customWidth="1"/>
    <col min="9731" max="9731" width="8.33203125" style="140" customWidth="1"/>
    <col min="9732" max="9734" width="6.83203125" style="140" customWidth="1"/>
    <col min="9735" max="9735" width="9" style="140" customWidth="1"/>
    <col min="9736" max="9745" width="6.83203125" style="140" customWidth="1"/>
    <col min="9746" max="9984" width="5.5" style="140"/>
    <col min="9985" max="9985" width="4.83203125" style="140" customWidth="1"/>
    <col min="9986" max="9986" width="30.83203125" style="140" customWidth="1"/>
    <col min="9987" max="9987" width="8.33203125" style="140" customWidth="1"/>
    <col min="9988" max="9990" width="6.83203125" style="140" customWidth="1"/>
    <col min="9991" max="9991" width="9" style="140" customWidth="1"/>
    <col min="9992" max="10001" width="6.83203125" style="140" customWidth="1"/>
    <col min="10002" max="10240" width="5.5" style="140"/>
    <col min="10241" max="10241" width="4.83203125" style="140" customWidth="1"/>
    <col min="10242" max="10242" width="30.83203125" style="140" customWidth="1"/>
    <col min="10243" max="10243" width="8.33203125" style="140" customWidth="1"/>
    <col min="10244" max="10246" width="6.83203125" style="140" customWidth="1"/>
    <col min="10247" max="10247" width="9" style="140" customWidth="1"/>
    <col min="10248" max="10257" width="6.83203125" style="140" customWidth="1"/>
    <col min="10258" max="10496" width="5.5" style="140"/>
    <col min="10497" max="10497" width="4.83203125" style="140" customWidth="1"/>
    <col min="10498" max="10498" width="30.83203125" style="140" customWidth="1"/>
    <col min="10499" max="10499" width="8.33203125" style="140" customWidth="1"/>
    <col min="10500" max="10502" width="6.83203125" style="140" customWidth="1"/>
    <col min="10503" max="10503" width="9" style="140" customWidth="1"/>
    <col min="10504" max="10513" width="6.83203125" style="140" customWidth="1"/>
    <col min="10514" max="10752" width="5.5" style="140"/>
    <col min="10753" max="10753" width="4.83203125" style="140" customWidth="1"/>
    <col min="10754" max="10754" width="30.83203125" style="140" customWidth="1"/>
    <col min="10755" max="10755" width="8.33203125" style="140" customWidth="1"/>
    <col min="10756" max="10758" width="6.83203125" style="140" customWidth="1"/>
    <col min="10759" max="10759" width="9" style="140" customWidth="1"/>
    <col min="10760" max="10769" width="6.83203125" style="140" customWidth="1"/>
    <col min="10770" max="11008" width="5.5" style="140"/>
    <col min="11009" max="11009" width="4.83203125" style="140" customWidth="1"/>
    <col min="11010" max="11010" width="30.83203125" style="140" customWidth="1"/>
    <col min="11011" max="11011" width="8.33203125" style="140" customWidth="1"/>
    <col min="11012" max="11014" width="6.83203125" style="140" customWidth="1"/>
    <col min="11015" max="11015" width="9" style="140" customWidth="1"/>
    <col min="11016" max="11025" width="6.83203125" style="140" customWidth="1"/>
    <col min="11026" max="11264" width="5.5" style="140"/>
    <col min="11265" max="11265" width="4.83203125" style="140" customWidth="1"/>
    <col min="11266" max="11266" width="30.83203125" style="140" customWidth="1"/>
    <col min="11267" max="11267" width="8.33203125" style="140" customWidth="1"/>
    <col min="11268" max="11270" width="6.83203125" style="140" customWidth="1"/>
    <col min="11271" max="11271" width="9" style="140" customWidth="1"/>
    <col min="11272" max="11281" width="6.83203125" style="140" customWidth="1"/>
    <col min="11282" max="11520" width="5.5" style="140"/>
    <col min="11521" max="11521" width="4.83203125" style="140" customWidth="1"/>
    <col min="11522" max="11522" width="30.83203125" style="140" customWidth="1"/>
    <col min="11523" max="11523" width="8.33203125" style="140" customWidth="1"/>
    <col min="11524" max="11526" width="6.83203125" style="140" customWidth="1"/>
    <col min="11527" max="11527" width="9" style="140" customWidth="1"/>
    <col min="11528" max="11537" width="6.83203125" style="140" customWidth="1"/>
    <col min="11538" max="11776" width="5.5" style="140"/>
    <col min="11777" max="11777" width="4.83203125" style="140" customWidth="1"/>
    <col min="11778" max="11778" width="30.83203125" style="140" customWidth="1"/>
    <col min="11779" max="11779" width="8.33203125" style="140" customWidth="1"/>
    <col min="11780" max="11782" width="6.83203125" style="140" customWidth="1"/>
    <col min="11783" max="11783" width="9" style="140" customWidth="1"/>
    <col min="11784" max="11793" width="6.83203125" style="140" customWidth="1"/>
    <col min="11794" max="12032" width="5.5" style="140"/>
    <col min="12033" max="12033" width="4.83203125" style="140" customWidth="1"/>
    <col min="12034" max="12034" width="30.83203125" style="140" customWidth="1"/>
    <col min="12035" max="12035" width="8.33203125" style="140" customWidth="1"/>
    <col min="12036" max="12038" width="6.83203125" style="140" customWidth="1"/>
    <col min="12039" max="12039" width="9" style="140" customWidth="1"/>
    <col min="12040" max="12049" width="6.83203125" style="140" customWidth="1"/>
    <col min="12050" max="12288" width="5.5" style="140"/>
    <col min="12289" max="12289" width="4.83203125" style="140" customWidth="1"/>
    <col min="12290" max="12290" width="30.83203125" style="140" customWidth="1"/>
    <col min="12291" max="12291" width="8.33203125" style="140" customWidth="1"/>
    <col min="12292" max="12294" width="6.83203125" style="140" customWidth="1"/>
    <col min="12295" max="12295" width="9" style="140" customWidth="1"/>
    <col min="12296" max="12305" width="6.83203125" style="140" customWidth="1"/>
    <col min="12306" max="12544" width="5.5" style="140"/>
    <col min="12545" max="12545" width="4.83203125" style="140" customWidth="1"/>
    <col min="12546" max="12546" width="30.83203125" style="140" customWidth="1"/>
    <col min="12547" max="12547" width="8.33203125" style="140" customWidth="1"/>
    <col min="12548" max="12550" width="6.83203125" style="140" customWidth="1"/>
    <col min="12551" max="12551" width="9" style="140" customWidth="1"/>
    <col min="12552" max="12561" width="6.83203125" style="140" customWidth="1"/>
    <col min="12562" max="12800" width="5.5" style="140"/>
    <col min="12801" max="12801" width="4.83203125" style="140" customWidth="1"/>
    <col min="12802" max="12802" width="30.83203125" style="140" customWidth="1"/>
    <col min="12803" max="12803" width="8.33203125" style="140" customWidth="1"/>
    <col min="12804" max="12806" width="6.83203125" style="140" customWidth="1"/>
    <col min="12807" max="12807" width="9" style="140" customWidth="1"/>
    <col min="12808" max="12817" width="6.83203125" style="140" customWidth="1"/>
    <col min="12818" max="13056" width="5.5" style="140"/>
    <col min="13057" max="13057" width="4.83203125" style="140" customWidth="1"/>
    <col min="13058" max="13058" width="30.83203125" style="140" customWidth="1"/>
    <col min="13059" max="13059" width="8.33203125" style="140" customWidth="1"/>
    <col min="13060" max="13062" width="6.83203125" style="140" customWidth="1"/>
    <col min="13063" max="13063" width="9" style="140" customWidth="1"/>
    <col min="13064" max="13073" width="6.83203125" style="140" customWidth="1"/>
    <col min="13074" max="13312" width="5.5" style="140"/>
    <col min="13313" max="13313" width="4.83203125" style="140" customWidth="1"/>
    <col min="13314" max="13314" width="30.83203125" style="140" customWidth="1"/>
    <col min="13315" max="13315" width="8.33203125" style="140" customWidth="1"/>
    <col min="13316" max="13318" width="6.83203125" style="140" customWidth="1"/>
    <col min="13319" max="13319" width="9" style="140" customWidth="1"/>
    <col min="13320" max="13329" width="6.83203125" style="140" customWidth="1"/>
    <col min="13330" max="13568" width="5.5" style="140"/>
    <col min="13569" max="13569" width="4.83203125" style="140" customWidth="1"/>
    <col min="13570" max="13570" width="30.83203125" style="140" customWidth="1"/>
    <col min="13571" max="13571" width="8.33203125" style="140" customWidth="1"/>
    <col min="13572" max="13574" width="6.83203125" style="140" customWidth="1"/>
    <col min="13575" max="13575" width="9" style="140" customWidth="1"/>
    <col min="13576" max="13585" width="6.83203125" style="140" customWidth="1"/>
    <col min="13586" max="13824" width="5.5" style="140"/>
    <col min="13825" max="13825" width="4.83203125" style="140" customWidth="1"/>
    <col min="13826" max="13826" width="30.83203125" style="140" customWidth="1"/>
    <col min="13827" max="13827" width="8.33203125" style="140" customWidth="1"/>
    <col min="13828" max="13830" width="6.83203125" style="140" customWidth="1"/>
    <col min="13831" max="13831" width="9" style="140" customWidth="1"/>
    <col min="13832" max="13841" width="6.83203125" style="140" customWidth="1"/>
    <col min="13842" max="14080" width="5.5" style="140"/>
    <col min="14081" max="14081" width="4.83203125" style="140" customWidth="1"/>
    <col min="14082" max="14082" width="30.83203125" style="140" customWidth="1"/>
    <col min="14083" max="14083" width="8.33203125" style="140" customWidth="1"/>
    <col min="14084" max="14086" width="6.83203125" style="140" customWidth="1"/>
    <col min="14087" max="14087" width="9" style="140" customWidth="1"/>
    <col min="14088" max="14097" width="6.83203125" style="140" customWidth="1"/>
    <col min="14098" max="14336" width="5.5" style="140"/>
    <col min="14337" max="14337" width="4.83203125" style="140" customWidth="1"/>
    <col min="14338" max="14338" width="30.83203125" style="140" customWidth="1"/>
    <col min="14339" max="14339" width="8.33203125" style="140" customWidth="1"/>
    <col min="14340" max="14342" width="6.83203125" style="140" customWidth="1"/>
    <col min="14343" max="14343" width="9" style="140" customWidth="1"/>
    <col min="14344" max="14353" width="6.83203125" style="140" customWidth="1"/>
    <col min="14354" max="14592" width="5.5" style="140"/>
    <col min="14593" max="14593" width="4.83203125" style="140" customWidth="1"/>
    <col min="14594" max="14594" width="30.83203125" style="140" customWidth="1"/>
    <col min="14595" max="14595" width="8.33203125" style="140" customWidth="1"/>
    <col min="14596" max="14598" width="6.83203125" style="140" customWidth="1"/>
    <col min="14599" max="14599" width="9" style="140" customWidth="1"/>
    <col min="14600" max="14609" width="6.83203125" style="140" customWidth="1"/>
    <col min="14610" max="14848" width="5.5" style="140"/>
    <col min="14849" max="14849" width="4.83203125" style="140" customWidth="1"/>
    <col min="14850" max="14850" width="30.83203125" style="140" customWidth="1"/>
    <col min="14851" max="14851" width="8.33203125" style="140" customWidth="1"/>
    <col min="14852" max="14854" width="6.83203125" style="140" customWidth="1"/>
    <col min="14855" max="14855" width="9" style="140" customWidth="1"/>
    <col min="14856" max="14865" width="6.83203125" style="140" customWidth="1"/>
    <col min="14866" max="15104" width="5.5" style="140"/>
    <col min="15105" max="15105" width="4.83203125" style="140" customWidth="1"/>
    <col min="15106" max="15106" width="30.83203125" style="140" customWidth="1"/>
    <col min="15107" max="15107" width="8.33203125" style="140" customWidth="1"/>
    <col min="15108" max="15110" width="6.83203125" style="140" customWidth="1"/>
    <col min="15111" max="15111" width="9" style="140" customWidth="1"/>
    <col min="15112" max="15121" width="6.83203125" style="140" customWidth="1"/>
    <col min="15122" max="15360" width="5.5" style="140"/>
    <col min="15361" max="15361" width="4.83203125" style="140" customWidth="1"/>
    <col min="15362" max="15362" width="30.83203125" style="140" customWidth="1"/>
    <col min="15363" max="15363" width="8.33203125" style="140" customWidth="1"/>
    <col min="15364" max="15366" width="6.83203125" style="140" customWidth="1"/>
    <col min="15367" max="15367" width="9" style="140" customWidth="1"/>
    <col min="15368" max="15377" width="6.83203125" style="140" customWidth="1"/>
    <col min="15378" max="15616" width="5.5" style="140"/>
    <col min="15617" max="15617" width="4.83203125" style="140" customWidth="1"/>
    <col min="15618" max="15618" width="30.83203125" style="140" customWidth="1"/>
    <col min="15619" max="15619" width="8.33203125" style="140" customWidth="1"/>
    <col min="15620" max="15622" width="6.83203125" style="140" customWidth="1"/>
    <col min="15623" max="15623" width="9" style="140" customWidth="1"/>
    <col min="15624" max="15633" width="6.83203125" style="140" customWidth="1"/>
    <col min="15634" max="15872" width="5.5" style="140"/>
    <col min="15873" max="15873" width="4.83203125" style="140" customWidth="1"/>
    <col min="15874" max="15874" width="30.83203125" style="140" customWidth="1"/>
    <col min="15875" max="15875" width="8.33203125" style="140" customWidth="1"/>
    <col min="15876" max="15878" width="6.83203125" style="140" customWidth="1"/>
    <col min="15879" max="15879" width="9" style="140" customWidth="1"/>
    <col min="15880" max="15889" width="6.83203125" style="140" customWidth="1"/>
    <col min="15890" max="16128" width="5.5" style="140"/>
    <col min="16129" max="16129" width="4.83203125" style="140" customWidth="1"/>
    <col min="16130" max="16130" width="30.83203125" style="140" customWidth="1"/>
    <col min="16131" max="16131" width="8.33203125" style="140" customWidth="1"/>
    <col min="16132" max="16134" width="6.83203125" style="140" customWidth="1"/>
    <col min="16135" max="16135" width="9" style="140" customWidth="1"/>
    <col min="16136" max="16145" width="6.83203125" style="140" customWidth="1"/>
    <col min="16146" max="16384" width="5.5" style="140"/>
  </cols>
  <sheetData>
    <row r="1" spans="1:31" s="139" customFormat="1" ht="29.25" customHeight="1" x14ac:dyDescent="0.2">
      <c r="A1" s="772" t="s">
        <v>208</v>
      </c>
      <c r="B1" s="772"/>
      <c r="C1" s="772"/>
      <c r="D1" s="772"/>
      <c r="E1" s="772"/>
      <c r="F1" s="772"/>
      <c r="G1" s="772"/>
      <c r="H1" s="772"/>
      <c r="I1" s="772"/>
      <c r="J1" s="772"/>
      <c r="K1" s="772"/>
      <c r="L1" s="772"/>
      <c r="M1" s="773"/>
      <c r="N1" s="877" t="s">
        <v>222</v>
      </c>
      <c r="O1" s="877"/>
      <c r="P1" s="877"/>
      <c r="Q1" s="877"/>
      <c r="R1" s="1"/>
      <c r="T1" s="140"/>
      <c r="U1" s="140"/>
      <c r="V1" s="140"/>
    </row>
    <row r="2" spans="1:31" s="273" customFormat="1" ht="24.75" customHeight="1" x14ac:dyDescent="0.2">
      <c r="A2" s="835"/>
      <c r="B2" s="835"/>
      <c r="C2" s="280"/>
      <c r="D2" s="240"/>
      <c r="E2" s="240"/>
      <c r="F2" s="240"/>
      <c r="G2" s="240"/>
      <c r="H2" s="240"/>
      <c r="I2" s="240"/>
      <c r="J2" s="240"/>
      <c r="K2" s="240"/>
      <c r="L2" s="240"/>
      <c r="M2" s="962" t="s">
        <v>99</v>
      </c>
      <c r="N2" s="962"/>
      <c r="O2" s="962"/>
      <c r="P2" s="962"/>
      <c r="Q2" s="962"/>
      <c r="R2" s="34"/>
      <c r="Y2" s="963"/>
      <c r="Z2" s="963"/>
    </row>
    <row r="3" spans="1:31" s="274" customFormat="1" ht="27" customHeight="1" x14ac:dyDescent="0.15">
      <c r="A3" s="890" t="s">
        <v>294</v>
      </c>
      <c r="B3" s="845" t="s">
        <v>100</v>
      </c>
      <c r="C3" s="893" t="s">
        <v>567</v>
      </c>
      <c r="D3" s="895" t="s">
        <v>566</v>
      </c>
      <c r="E3" s="896"/>
      <c r="F3" s="889" t="s">
        <v>102</v>
      </c>
      <c r="G3" s="889"/>
      <c r="H3" s="889"/>
      <c r="I3" s="889" t="s">
        <v>79</v>
      </c>
      <c r="J3" s="889"/>
      <c r="K3" s="889"/>
      <c r="L3" s="889"/>
      <c r="M3" s="889"/>
      <c r="N3" s="889"/>
      <c r="O3" s="889"/>
      <c r="P3" s="889"/>
      <c r="Q3" s="889"/>
      <c r="R3" s="35"/>
      <c r="T3" s="139"/>
      <c r="U3" s="139"/>
      <c r="V3" s="139"/>
      <c r="W3" s="139"/>
      <c r="X3" s="139"/>
      <c r="Y3" s="139"/>
      <c r="Z3" s="139"/>
      <c r="AA3" s="139"/>
      <c r="AB3" s="139"/>
      <c r="AC3" s="139"/>
      <c r="AD3" s="139"/>
      <c r="AE3" s="139"/>
    </row>
    <row r="4" spans="1:31" s="141" customFormat="1" ht="140.25" customHeight="1" x14ac:dyDescent="0.15">
      <c r="A4" s="891"/>
      <c r="B4" s="892"/>
      <c r="C4" s="894"/>
      <c r="D4" s="213" t="s">
        <v>82</v>
      </c>
      <c r="E4" s="213" t="s">
        <v>83</v>
      </c>
      <c r="F4" s="213" t="s">
        <v>147</v>
      </c>
      <c r="G4" s="213" t="s">
        <v>184</v>
      </c>
      <c r="H4" s="213" t="s">
        <v>176</v>
      </c>
      <c r="I4" s="212" t="s">
        <v>568</v>
      </c>
      <c r="J4" s="212" t="s">
        <v>126</v>
      </c>
      <c r="K4" s="212" t="s">
        <v>428</v>
      </c>
      <c r="L4" s="212" t="s">
        <v>446</v>
      </c>
      <c r="M4" s="212" t="s">
        <v>443</v>
      </c>
      <c r="N4" s="212" t="s">
        <v>430</v>
      </c>
      <c r="O4" s="212" t="s">
        <v>50</v>
      </c>
      <c r="P4" s="212" t="s">
        <v>49</v>
      </c>
      <c r="Q4" s="212" t="s">
        <v>15</v>
      </c>
      <c r="R4" s="25"/>
    </row>
    <row r="5" spans="1:31" s="275" customFormat="1" ht="19.5" customHeight="1" x14ac:dyDescent="0.15">
      <c r="A5" s="281">
        <v>1</v>
      </c>
      <c r="B5" s="281">
        <v>2</v>
      </c>
      <c r="C5" s="281">
        <v>3</v>
      </c>
      <c r="D5" s="281">
        <v>4</v>
      </c>
      <c r="E5" s="281">
        <v>5</v>
      </c>
      <c r="F5" s="281">
        <v>6</v>
      </c>
      <c r="G5" s="281">
        <v>7</v>
      </c>
      <c r="H5" s="281">
        <v>8</v>
      </c>
      <c r="I5" s="281">
        <v>9</v>
      </c>
      <c r="J5" s="281">
        <v>10</v>
      </c>
      <c r="K5" s="281">
        <v>11</v>
      </c>
      <c r="L5" s="281">
        <v>12</v>
      </c>
      <c r="M5" s="281">
        <v>13</v>
      </c>
      <c r="N5" s="281">
        <v>14</v>
      </c>
      <c r="O5" s="281">
        <v>15</v>
      </c>
      <c r="P5" s="281">
        <v>16</v>
      </c>
      <c r="Q5" s="281">
        <v>17</v>
      </c>
      <c r="R5" s="36"/>
    </row>
    <row r="6" spans="1:31" s="275" customFormat="1" ht="19.5" customHeight="1" x14ac:dyDescent="0.15">
      <c r="A6" s="161" t="s">
        <v>22</v>
      </c>
      <c r="B6" s="282" t="s">
        <v>448</v>
      </c>
      <c r="C6" s="544">
        <f t="shared" ref="C6:N6" si="0">SUM(C7:C14)</f>
        <v>0</v>
      </c>
      <c r="D6" s="544">
        <f t="shared" si="0"/>
        <v>0</v>
      </c>
      <c r="E6" s="544">
        <f t="shared" si="0"/>
        <v>0</v>
      </c>
      <c r="F6" s="544">
        <f t="shared" si="0"/>
        <v>0</v>
      </c>
      <c r="G6" s="544">
        <f t="shared" si="0"/>
        <v>0</v>
      </c>
      <c r="H6" s="544">
        <f t="shared" si="0"/>
        <v>0</v>
      </c>
      <c r="I6" s="544">
        <f t="shared" si="0"/>
        <v>0</v>
      </c>
      <c r="J6" s="544">
        <f t="shared" si="0"/>
        <v>0</v>
      </c>
      <c r="K6" s="544">
        <f t="shared" si="0"/>
        <v>0</v>
      </c>
      <c r="L6" s="544">
        <f t="shared" si="0"/>
        <v>0</v>
      </c>
      <c r="M6" s="544">
        <f t="shared" si="0"/>
        <v>0</v>
      </c>
      <c r="N6" s="544">
        <f t="shared" si="0"/>
        <v>0</v>
      </c>
      <c r="O6" s="544">
        <f t="shared" ref="O6:Q6" si="1">SUM(O7:O14)</f>
        <v>0</v>
      </c>
      <c r="P6" s="544">
        <f t="shared" si="1"/>
        <v>0</v>
      </c>
      <c r="Q6" s="544">
        <f t="shared" si="1"/>
        <v>0</v>
      </c>
      <c r="R6" s="138" t="str">
        <f>IF(SUM(F6:H6)=C6,"Đúng","Sai")</f>
        <v>Đúng</v>
      </c>
      <c r="S6" s="138" t="str">
        <f>IF(AND(I6&lt;=C6,J6&lt;=C6,K6&lt;=C6,L6&lt;=C6,M6&lt;=C6,N6&lt;=C6,O6&lt;=C6,P6&lt;=C6,Q6&lt;=C6),"Đúng","Sai")</f>
        <v>Đúng</v>
      </c>
    </row>
    <row r="7" spans="1:31" s="276" customFormat="1" ht="25.5" customHeight="1" x14ac:dyDescent="0.15">
      <c r="A7" s="204"/>
      <c r="B7" s="249" t="s">
        <v>107</v>
      </c>
      <c r="C7" s="579">
        <f>SUM(D7:E7)</f>
        <v>0</v>
      </c>
      <c r="D7" s="549"/>
      <c r="E7" s="549"/>
      <c r="F7" s="571"/>
      <c r="G7" s="550"/>
      <c r="H7" s="550"/>
      <c r="I7" s="549"/>
      <c r="J7" s="549"/>
      <c r="K7" s="549"/>
      <c r="L7" s="549"/>
      <c r="M7" s="549"/>
      <c r="N7" s="549"/>
      <c r="O7" s="549"/>
      <c r="P7" s="549"/>
      <c r="Q7" s="549"/>
      <c r="R7" s="138" t="str">
        <f t="shared" ref="R7:R20" si="2">IF(SUM(F7:H7)=C7,"Đúng","Sai")</f>
        <v>Đúng</v>
      </c>
      <c r="S7" s="138" t="str">
        <f t="shared" ref="S7:S20" si="3">IF(AND(I7&lt;=C7,J7&lt;=C7,K7&lt;=C7,L7&lt;=C7,M7&lt;=C7,N7&lt;=C7,O7&lt;=C7,P7&lt;=C7,Q7&lt;=C7),"Đúng","Sai")</f>
        <v>Đúng</v>
      </c>
    </row>
    <row r="8" spans="1:31" s="276" customFormat="1" ht="26.25" customHeight="1" x14ac:dyDescent="0.15">
      <c r="A8" s="204"/>
      <c r="B8" s="249" t="s">
        <v>570</v>
      </c>
      <c r="C8" s="579">
        <f>SUM(D8:E8)</f>
        <v>0</v>
      </c>
      <c r="D8" s="549"/>
      <c r="E8" s="549"/>
      <c r="F8" s="549"/>
      <c r="G8" s="550"/>
      <c r="H8" s="550"/>
      <c r="I8" s="549"/>
      <c r="J8" s="549"/>
      <c r="K8" s="549"/>
      <c r="L8" s="549"/>
      <c r="M8" s="549"/>
      <c r="N8" s="549"/>
      <c r="O8" s="549"/>
      <c r="P8" s="549"/>
      <c r="Q8" s="549"/>
      <c r="R8" s="138" t="str">
        <f t="shared" si="2"/>
        <v>Đúng</v>
      </c>
      <c r="S8" s="138" t="str">
        <f t="shared" si="3"/>
        <v>Đúng</v>
      </c>
    </row>
    <row r="9" spans="1:31" s="276" customFormat="1" ht="28.5" customHeight="1" x14ac:dyDescent="0.15">
      <c r="A9" s="204"/>
      <c r="B9" s="249" t="s">
        <v>569</v>
      </c>
      <c r="C9" s="579">
        <f>SUM(D9:E9)</f>
        <v>0</v>
      </c>
      <c r="D9" s="549"/>
      <c r="E9" s="549"/>
      <c r="F9" s="549"/>
      <c r="G9" s="550"/>
      <c r="H9" s="550"/>
      <c r="I9" s="549"/>
      <c r="J9" s="549"/>
      <c r="K9" s="549"/>
      <c r="L9" s="549"/>
      <c r="M9" s="549"/>
      <c r="N9" s="549"/>
      <c r="O9" s="549"/>
      <c r="P9" s="549"/>
      <c r="Q9" s="549"/>
      <c r="R9" s="138" t="str">
        <f t="shared" si="2"/>
        <v>Đúng</v>
      </c>
      <c r="S9" s="138" t="str">
        <f t="shared" si="3"/>
        <v>Đúng</v>
      </c>
    </row>
    <row r="10" spans="1:31" s="276" customFormat="1" ht="26.25" customHeight="1" x14ac:dyDescent="0.15">
      <c r="A10" s="204"/>
      <c r="B10" s="249" t="s">
        <v>571</v>
      </c>
      <c r="C10" s="579">
        <f t="shared" ref="C10:C14" si="4">SUM(D10:E10)</f>
        <v>0</v>
      </c>
      <c r="D10" s="549"/>
      <c r="E10" s="549"/>
      <c r="F10" s="549"/>
      <c r="G10" s="571"/>
      <c r="H10" s="555"/>
      <c r="I10" s="549"/>
      <c r="J10" s="549"/>
      <c r="K10" s="549"/>
      <c r="L10" s="549"/>
      <c r="M10" s="549"/>
      <c r="N10" s="549"/>
      <c r="O10" s="549"/>
      <c r="P10" s="549"/>
      <c r="Q10" s="549"/>
      <c r="R10" s="138" t="str">
        <f t="shared" si="2"/>
        <v>Đúng</v>
      </c>
      <c r="S10" s="138" t="str">
        <f t="shared" si="3"/>
        <v>Đúng</v>
      </c>
    </row>
    <row r="11" spans="1:31" s="276" customFormat="1" ht="20.25" customHeight="1" x14ac:dyDescent="0.15">
      <c r="A11" s="204"/>
      <c r="B11" s="249" t="s">
        <v>110</v>
      </c>
      <c r="C11" s="579">
        <f t="shared" si="4"/>
        <v>0</v>
      </c>
      <c r="D11" s="549"/>
      <c r="E11" s="549"/>
      <c r="F11" s="549"/>
      <c r="G11" s="549"/>
      <c r="H11" s="555"/>
      <c r="I11" s="549"/>
      <c r="J11" s="549"/>
      <c r="K11" s="549"/>
      <c r="L11" s="549"/>
      <c r="M11" s="549"/>
      <c r="N11" s="549"/>
      <c r="O11" s="549"/>
      <c r="P11" s="549"/>
      <c r="Q11" s="549"/>
      <c r="R11" s="138" t="str">
        <f t="shared" si="2"/>
        <v>Đúng</v>
      </c>
      <c r="S11" s="138" t="str">
        <f t="shared" si="3"/>
        <v>Đúng</v>
      </c>
    </row>
    <row r="12" spans="1:31" s="276" customFormat="1" ht="18.75" customHeight="1" x14ac:dyDescent="0.15">
      <c r="A12" s="204"/>
      <c r="B12" s="249" t="s">
        <v>111</v>
      </c>
      <c r="C12" s="579">
        <f t="shared" si="4"/>
        <v>0</v>
      </c>
      <c r="D12" s="549"/>
      <c r="E12" s="549"/>
      <c r="F12" s="549"/>
      <c r="G12" s="549"/>
      <c r="H12" s="549"/>
      <c r="I12" s="549"/>
      <c r="J12" s="549"/>
      <c r="K12" s="549"/>
      <c r="L12" s="549"/>
      <c r="M12" s="549"/>
      <c r="N12" s="549"/>
      <c r="O12" s="549"/>
      <c r="P12" s="549"/>
      <c r="Q12" s="549"/>
      <c r="R12" s="138" t="str">
        <f t="shared" si="2"/>
        <v>Đúng</v>
      </c>
      <c r="S12" s="138" t="str">
        <f t="shared" si="3"/>
        <v>Đúng</v>
      </c>
    </row>
    <row r="13" spans="1:31" s="276" customFormat="1" ht="18" customHeight="1" x14ac:dyDescent="0.15">
      <c r="A13" s="204"/>
      <c r="B13" s="249" t="s">
        <v>310</v>
      </c>
      <c r="C13" s="579">
        <f t="shared" si="4"/>
        <v>0</v>
      </c>
      <c r="D13" s="549"/>
      <c r="E13" s="549"/>
      <c r="F13" s="549"/>
      <c r="G13" s="549"/>
      <c r="H13" s="549"/>
      <c r="I13" s="549"/>
      <c r="J13" s="549"/>
      <c r="K13" s="549"/>
      <c r="L13" s="549"/>
      <c r="M13" s="549"/>
      <c r="N13" s="549"/>
      <c r="O13" s="549"/>
      <c r="P13" s="549"/>
      <c r="Q13" s="549"/>
      <c r="R13" s="138" t="str">
        <f t="shared" si="2"/>
        <v>Đúng</v>
      </c>
      <c r="S13" s="138" t="str">
        <f t="shared" si="3"/>
        <v>Đúng</v>
      </c>
    </row>
    <row r="14" spans="1:31" s="276" customFormat="1" ht="28.5" customHeight="1" x14ac:dyDescent="0.15">
      <c r="A14" s="204"/>
      <c r="B14" s="254" t="s">
        <v>366</v>
      </c>
      <c r="C14" s="585">
        <f t="shared" si="4"/>
        <v>0</v>
      </c>
      <c r="D14" s="557"/>
      <c r="E14" s="557"/>
      <c r="F14" s="557"/>
      <c r="G14" s="557"/>
      <c r="H14" s="557"/>
      <c r="I14" s="557"/>
      <c r="J14" s="557"/>
      <c r="K14" s="557"/>
      <c r="L14" s="557"/>
      <c r="M14" s="557"/>
      <c r="N14" s="557"/>
      <c r="O14" s="557"/>
      <c r="P14" s="557"/>
      <c r="Q14" s="557"/>
      <c r="R14" s="138" t="str">
        <f t="shared" si="2"/>
        <v>Đúng</v>
      </c>
      <c r="S14" s="138" t="str">
        <f t="shared" si="3"/>
        <v>Đúng</v>
      </c>
    </row>
    <row r="15" spans="1:31" s="277" customFormat="1" ht="18" customHeight="1" x14ac:dyDescent="0.15">
      <c r="A15" s="283" t="s">
        <v>27</v>
      </c>
      <c r="B15" s="282" t="s">
        <v>462</v>
      </c>
      <c r="C15" s="544">
        <f>SUM(C16:C20)</f>
        <v>0</v>
      </c>
      <c r="D15" s="544">
        <f t="shared" ref="D15:Q15" si="5">SUM(D16:D20)</f>
        <v>0</v>
      </c>
      <c r="E15" s="544">
        <f t="shared" si="5"/>
        <v>0</v>
      </c>
      <c r="F15" s="544">
        <f t="shared" si="5"/>
        <v>0</v>
      </c>
      <c r="G15" s="544">
        <f t="shared" si="5"/>
        <v>0</v>
      </c>
      <c r="H15" s="544">
        <f t="shared" si="5"/>
        <v>0</v>
      </c>
      <c r="I15" s="544">
        <f t="shared" si="5"/>
        <v>0</v>
      </c>
      <c r="J15" s="544">
        <f t="shared" si="5"/>
        <v>0</v>
      </c>
      <c r="K15" s="544">
        <f t="shared" si="5"/>
        <v>0</v>
      </c>
      <c r="L15" s="544">
        <f t="shared" si="5"/>
        <v>0</v>
      </c>
      <c r="M15" s="544">
        <f t="shared" si="5"/>
        <v>0</v>
      </c>
      <c r="N15" s="544">
        <f t="shared" si="5"/>
        <v>0</v>
      </c>
      <c r="O15" s="544">
        <f t="shared" si="5"/>
        <v>0</v>
      </c>
      <c r="P15" s="544">
        <f t="shared" si="5"/>
        <v>0</v>
      </c>
      <c r="Q15" s="544">
        <f t="shared" si="5"/>
        <v>0</v>
      </c>
      <c r="R15" s="138" t="str">
        <f t="shared" si="2"/>
        <v>Đúng</v>
      </c>
      <c r="S15" s="138" t="str">
        <f t="shared" si="3"/>
        <v>Đúng</v>
      </c>
    </row>
    <row r="16" spans="1:31" s="276" customFormat="1" ht="21.75" customHeight="1" x14ac:dyDescent="0.15">
      <c r="A16" s="204"/>
      <c r="B16" s="263" t="s">
        <v>433</v>
      </c>
      <c r="C16" s="579">
        <f>SUM(D16:E16)</f>
        <v>0</v>
      </c>
      <c r="D16" s="549"/>
      <c r="E16" s="549"/>
      <c r="F16" s="571"/>
      <c r="G16" s="571"/>
      <c r="H16" s="571"/>
      <c r="I16" s="571"/>
      <c r="J16" s="571"/>
      <c r="K16" s="571"/>
      <c r="L16" s="571"/>
      <c r="M16" s="571"/>
      <c r="N16" s="571"/>
      <c r="O16" s="571"/>
      <c r="P16" s="571"/>
      <c r="Q16" s="571"/>
      <c r="R16" s="138" t="str">
        <f t="shared" si="2"/>
        <v>Đúng</v>
      </c>
      <c r="S16" s="138" t="str">
        <f t="shared" si="3"/>
        <v>Đúng</v>
      </c>
    </row>
    <row r="17" spans="1:19" s="276" customFormat="1" ht="20.25" customHeight="1" x14ac:dyDescent="0.15">
      <c r="A17" s="204"/>
      <c r="B17" s="201" t="s">
        <v>460</v>
      </c>
      <c r="C17" s="579">
        <f>SUM(D17:E17)</f>
        <v>0</v>
      </c>
      <c r="D17" s="549"/>
      <c r="E17" s="549"/>
      <c r="F17" s="571"/>
      <c r="G17" s="571"/>
      <c r="H17" s="571"/>
      <c r="I17" s="571"/>
      <c r="J17" s="571"/>
      <c r="K17" s="571"/>
      <c r="L17" s="571"/>
      <c r="M17" s="571"/>
      <c r="N17" s="571"/>
      <c r="O17" s="571"/>
      <c r="P17" s="571"/>
      <c r="Q17" s="571"/>
      <c r="R17" s="138" t="str">
        <f t="shared" si="2"/>
        <v>Đúng</v>
      </c>
      <c r="S17" s="138" t="str">
        <f t="shared" si="3"/>
        <v>Đúng</v>
      </c>
    </row>
    <row r="18" spans="1:19" s="276" customFormat="1" ht="27.75" customHeight="1" x14ac:dyDescent="0.15">
      <c r="A18" s="204"/>
      <c r="B18" s="201" t="s">
        <v>511</v>
      </c>
      <c r="C18" s="579">
        <f>SUM(D18:E18)</f>
        <v>0</v>
      </c>
      <c r="D18" s="549"/>
      <c r="E18" s="549"/>
      <c r="F18" s="571"/>
      <c r="G18" s="571"/>
      <c r="H18" s="571"/>
      <c r="I18" s="571"/>
      <c r="J18" s="571"/>
      <c r="K18" s="571"/>
      <c r="L18" s="571"/>
      <c r="M18" s="571"/>
      <c r="N18" s="571"/>
      <c r="O18" s="571"/>
      <c r="P18" s="571"/>
      <c r="Q18" s="571"/>
      <c r="R18" s="138" t="str">
        <f t="shared" si="2"/>
        <v>Đúng</v>
      </c>
      <c r="S18" s="138" t="str">
        <f t="shared" si="3"/>
        <v>Đúng</v>
      </c>
    </row>
    <row r="19" spans="1:19" s="276" customFormat="1" ht="30" customHeight="1" x14ac:dyDescent="0.15">
      <c r="A19" s="204"/>
      <c r="B19" s="201" t="s">
        <v>512</v>
      </c>
      <c r="C19" s="579">
        <f>SUM(D19:E19)</f>
        <v>0</v>
      </c>
      <c r="D19" s="549"/>
      <c r="E19" s="549"/>
      <c r="F19" s="571"/>
      <c r="G19" s="571"/>
      <c r="H19" s="571"/>
      <c r="I19" s="571"/>
      <c r="J19" s="571"/>
      <c r="K19" s="571"/>
      <c r="L19" s="571"/>
      <c r="M19" s="571"/>
      <c r="N19" s="571"/>
      <c r="O19" s="571"/>
      <c r="P19" s="571"/>
      <c r="Q19" s="571"/>
      <c r="R19" s="138" t="str">
        <f t="shared" si="2"/>
        <v>Đúng</v>
      </c>
      <c r="S19" s="138" t="str">
        <f t="shared" si="3"/>
        <v>Đúng</v>
      </c>
    </row>
    <row r="20" spans="1:19" s="276" customFormat="1" ht="32.25" customHeight="1" x14ac:dyDescent="0.15">
      <c r="A20" s="253"/>
      <c r="B20" s="265" t="s">
        <v>535</v>
      </c>
      <c r="C20" s="585">
        <f>SUM(D20:E20)</f>
        <v>0</v>
      </c>
      <c r="D20" s="557"/>
      <c r="E20" s="557"/>
      <c r="F20" s="557"/>
      <c r="G20" s="557"/>
      <c r="H20" s="557"/>
      <c r="I20" s="577"/>
      <c r="J20" s="577"/>
      <c r="K20" s="577"/>
      <c r="L20" s="577"/>
      <c r="M20" s="577"/>
      <c r="N20" s="577"/>
      <c r="O20" s="577"/>
      <c r="P20" s="577"/>
      <c r="Q20" s="577"/>
      <c r="R20" s="138" t="str">
        <f t="shared" si="2"/>
        <v>Đúng</v>
      </c>
      <c r="S20" s="138" t="str">
        <f t="shared" si="3"/>
        <v>Đúng</v>
      </c>
    </row>
    <row r="21" spans="1:19" x14ac:dyDescent="0.2">
      <c r="A21" s="24"/>
      <c r="B21" s="2"/>
      <c r="C21" s="39"/>
      <c r="D21" s="2"/>
      <c r="E21" s="2"/>
      <c r="F21" s="284"/>
      <c r="G21" s="285"/>
      <c r="H21" s="285"/>
      <c r="I21" s="2"/>
      <c r="J21" s="2"/>
      <c r="K21" s="2"/>
      <c r="L21" s="2"/>
      <c r="M21" s="2"/>
      <c r="N21" s="2"/>
      <c r="O21" s="2"/>
      <c r="P21" s="2"/>
      <c r="Q21" s="2"/>
      <c r="R21" s="2"/>
    </row>
    <row r="22" spans="1:19" x14ac:dyDescent="0.2">
      <c r="A22" s="24"/>
      <c r="B22" s="2"/>
      <c r="C22" s="138" t="str">
        <f t="shared" ref="C22:Q22" si="6">IF(C6=C15,"Đúng","Sai")</f>
        <v>Đúng</v>
      </c>
      <c r="D22" s="138" t="str">
        <f t="shared" si="6"/>
        <v>Đúng</v>
      </c>
      <c r="E22" s="138" t="str">
        <f t="shared" si="6"/>
        <v>Đúng</v>
      </c>
      <c r="F22" s="138" t="str">
        <f t="shared" si="6"/>
        <v>Đúng</v>
      </c>
      <c r="G22" s="138" t="str">
        <f t="shared" si="6"/>
        <v>Đúng</v>
      </c>
      <c r="H22" s="138" t="str">
        <f t="shared" si="6"/>
        <v>Đúng</v>
      </c>
      <c r="I22" s="138" t="str">
        <f t="shared" si="6"/>
        <v>Đúng</v>
      </c>
      <c r="J22" s="138" t="str">
        <f t="shared" si="6"/>
        <v>Đúng</v>
      </c>
      <c r="K22" s="138" t="str">
        <f t="shared" si="6"/>
        <v>Đúng</v>
      </c>
      <c r="L22" s="138" t="str">
        <f t="shared" si="6"/>
        <v>Đúng</v>
      </c>
      <c r="M22" s="138" t="str">
        <f t="shared" si="6"/>
        <v>Đúng</v>
      </c>
      <c r="N22" s="138" t="str">
        <f t="shared" si="6"/>
        <v>Đúng</v>
      </c>
      <c r="O22" s="138" t="str">
        <f t="shared" si="6"/>
        <v>Đúng</v>
      </c>
      <c r="P22" s="138" t="str">
        <f t="shared" si="6"/>
        <v>Đúng</v>
      </c>
      <c r="Q22" s="138" t="str">
        <f t="shared" si="6"/>
        <v>Đúng</v>
      </c>
      <c r="R22" s="21"/>
    </row>
    <row r="23" spans="1:19" x14ac:dyDescent="0.2">
      <c r="A23" s="24"/>
      <c r="B23" s="2"/>
      <c r="C23" s="138"/>
      <c r="D23" s="413"/>
      <c r="E23" s="413"/>
      <c r="F23" s="138"/>
      <c r="G23" s="413"/>
      <c r="H23" s="413"/>
      <c r="I23" s="413"/>
      <c r="J23" s="413"/>
      <c r="K23" s="413"/>
      <c r="L23" s="413"/>
      <c r="M23" s="413"/>
      <c r="N23" s="413"/>
      <c r="O23" s="413"/>
      <c r="P23" s="413"/>
      <c r="Q23" s="413"/>
      <c r="R23" s="21"/>
    </row>
    <row r="24" spans="1:19" x14ac:dyDescent="0.2">
      <c r="A24" s="24"/>
      <c r="B24" s="2"/>
      <c r="C24" s="138"/>
      <c r="D24" s="413"/>
      <c r="E24" s="413"/>
      <c r="F24" s="138"/>
      <c r="G24" s="413"/>
      <c r="H24" s="413"/>
      <c r="I24" s="413"/>
      <c r="J24" s="413"/>
      <c r="K24" s="413"/>
      <c r="L24" s="413"/>
      <c r="M24" s="413"/>
      <c r="N24" s="413"/>
      <c r="O24" s="413"/>
      <c r="P24" s="413"/>
      <c r="Q24" s="413"/>
      <c r="R24" s="21"/>
    </row>
    <row r="25" spans="1:19" x14ac:dyDescent="0.2">
      <c r="A25" s="24"/>
      <c r="B25" s="2"/>
      <c r="C25" s="138"/>
      <c r="D25" s="35"/>
      <c r="E25" s="35"/>
      <c r="F25" s="35"/>
      <c r="G25" s="35"/>
      <c r="H25" s="35"/>
      <c r="I25" s="35"/>
      <c r="J25" s="35"/>
      <c r="K25" s="35"/>
      <c r="L25" s="35"/>
      <c r="M25" s="35"/>
      <c r="N25" s="35"/>
      <c r="O25" s="35"/>
      <c r="P25" s="35"/>
      <c r="Q25" s="35"/>
      <c r="R25" s="21"/>
    </row>
    <row r="26" spans="1:19" x14ac:dyDescent="0.2">
      <c r="A26" s="24"/>
      <c r="B26" s="2"/>
      <c r="C26" s="138"/>
      <c r="D26" s="35"/>
      <c r="E26" s="35"/>
      <c r="F26" s="35"/>
      <c r="G26" s="35"/>
      <c r="H26" s="35"/>
      <c r="I26" s="35"/>
      <c r="J26" s="35"/>
      <c r="K26" s="35"/>
      <c r="L26" s="35"/>
      <c r="M26" s="35"/>
      <c r="N26" s="35"/>
      <c r="O26" s="35"/>
      <c r="P26" s="35"/>
      <c r="Q26" s="35"/>
      <c r="R26" s="21"/>
    </row>
    <row r="27" spans="1:19" x14ac:dyDescent="0.2">
      <c r="C27" s="459"/>
      <c r="D27" s="460"/>
      <c r="E27" s="460"/>
      <c r="F27" s="460"/>
      <c r="G27" s="460"/>
      <c r="H27" s="460"/>
      <c r="I27" s="460"/>
      <c r="J27" s="460"/>
      <c r="K27" s="460"/>
      <c r="L27" s="460"/>
      <c r="M27" s="460"/>
      <c r="N27" s="460"/>
      <c r="O27" s="460"/>
      <c r="P27" s="460"/>
      <c r="Q27" s="460"/>
    </row>
  </sheetData>
  <sheetProtection algorithmName="SHA-512" hashValue="nUeSUdRSdrT12FFSyKOHIs14aKJvQu/yhtvVrUYm2A4UCAWfsVc2Pi8+LWc2o74k/p0uRlt6PJh8h2nGrJwUPQ==" saltValue="TI5gDaPTM7jE8Hd/clKcuA==" spinCount="100000" sheet="1" formatCells="0" formatColumns="0" formatRows="0"/>
  <mergeCells count="11">
    <mergeCell ref="I3:Q3"/>
    <mergeCell ref="A3:A4"/>
    <mergeCell ref="B3:B4"/>
    <mergeCell ref="C3:C4"/>
    <mergeCell ref="D3:E3"/>
    <mergeCell ref="F3:H3"/>
    <mergeCell ref="A1:M1"/>
    <mergeCell ref="N1:Q1"/>
    <mergeCell ref="A2:B2"/>
    <mergeCell ref="M2:Q2"/>
    <mergeCell ref="Y2:Z2"/>
  </mergeCells>
  <conditionalFormatting sqref="A22:XFD26">
    <cfRule type="cellIs" dxfId="19" priority="4" operator="equal">
      <formula>"Đúng"</formula>
    </cfRule>
  </conditionalFormatting>
  <conditionalFormatting sqref="R1:R1048576">
    <cfRule type="cellIs" dxfId="18" priority="3" operator="equal">
      <formula>"Đúng"</formula>
    </cfRule>
  </conditionalFormatting>
  <conditionalFormatting sqref="S6:S20">
    <cfRule type="cellIs" dxfId="17" priority="1" operator="equal">
      <formula>"Đúng"</formula>
    </cfRule>
  </conditionalFormatting>
  <printOptions horizontalCentered="1"/>
  <pageMargins left="0.42" right="0.18" top="0.23622047244094491" bottom="0.23622047244094491" header="0" footer="0"/>
  <pageSetup paperSize="9" scale="89"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enableFormatConditionsCalculation="0">
    <tabColor rgb="FFFFFF00"/>
    <pageSetUpPr fitToPage="1"/>
  </sheetPr>
  <dimension ref="A1:AB50"/>
  <sheetViews>
    <sheetView topLeftCell="A27" zoomScale="115" zoomScaleNormal="115" zoomScalePageLayoutView="115" workbookViewId="0">
      <selection activeCell="D8" sqref="D8"/>
    </sheetView>
  </sheetViews>
  <sheetFormatPr baseColWidth="10" defaultColWidth="5.5" defaultRowHeight="16" x14ac:dyDescent="0.2"/>
  <cols>
    <col min="1" max="1" width="4.1640625" style="24" customWidth="1"/>
    <col min="2" max="2" width="25.83203125" style="2" customWidth="1"/>
    <col min="3" max="3" width="7.6640625" style="21" customWidth="1"/>
    <col min="4" max="4" width="6.33203125" style="2" customWidth="1"/>
    <col min="5" max="5" width="6.5" style="2" customWidth="1"/>
    <col min="6" max="6" width="6" style="2" customWidth="1"/>
    <col min="7" max="7" width="6.33203125" style="2" customWidth="1"/>
    <col min="8" max="8" width="6.5" style="2" customWidth="1"/>
    <col min="9" max="9" width="9" style="2" customWidth="1"/>
    <col min="10" max="10" width="6" style="2" customWidth="1"/>
    <col min="11" max="11" width="6.1640625" style="2" customWidth="1"/>
    <col min="12" max="12" width="6.6640625" style="2" customWidth="1"/>
    <col min="13" max="13" width="6.5" style="2" customWidth="1"/>
    <col min="14" max="14" width="6" style="2" customWidth="1"/>
    <col min="15" max="15" width="5.83203125" style="2" customWidth="1"/>
    <col min="16" max="16" width="6.5" style="2" customWidth="1"/>
    <col min="17" max="17" width="6" style="2" customWidth="1"/>
    <col min="18" max="19" width="6.1640625" style="2" customWidth="1"/>
    <col min="20" max="20" width="6.83203125" style="2" customWidth="1"/>
    <col min="21" max="22" width="6" style="2" customWidth="1"/>
    <col min="23" max="23" width="6.1640625" style="2" customWidth="1"/>
    <col min="24" max="24" width="6.83203125" style="2" customWidth="1"/>
    <col min="25" max="27" width="6.5" style="412" customWidth="1"/>
    <col min="28" max="28" width="5.5" style="75" customWidth="1"/>
    <col min="29" max="257" width="5.5" style="2"/>
    <col min="258" max="258" width="4.1640625" style="2" customWidth="1"/>
    <col min="259" max="259" width="25.83203125" style="2" customWidth="1"/>
    <col min="260" max="260" width="5.83203125" style="2" customWidth="1"/>
    <col min="261" max="261" width="6.6640625" style="2" customWidth="1"/>
    <col min="262" max="262" width="6.1640625" style="2" customWidth="1"/>
    <col min="263" max="263" width="5.83203125" style="2" customWidth="1"/>
    <col min="264" max="264" width="6.1640625" style="2" customWidth="1"/>
    <col min="265" max="265" width="6.6640625" style="2" customWidth="1"/>
    <col min="266" max="267" width="6.5" style="2" customWidth="1"/>
    <col min="268" max="268" width="6" style="2" customWidth="1"/>
    <col min="269" max="269" width="6.1640625" style="2" customWidth="1"/>
    <col min="270" max="270" width="5.83203125" style="2" customWidth="1"/>
    <col min="271" max="271" width="6.1640625" style="2" customWidth="1"/>
    <col min="272" max="273" width="6" style="2" customWidth="1"/>
    <col min="274" max="274" width="5.83203125" style="2" customWidth="1"/>
    <col min="275" max="275" width="6.5" style="2" customWidth="1"/>
    <col min="276" max="276" width="5.83203125" style="2" customWidth="1"/>
    <col min="277" max="277" width="6.1640625" style="2" customWidth="1"/>
    <col min="278" max="278" width="6.5" style="2" customWidth="1"/>
    <col min="279" max="280" width="6" style="2" customWidth="1"/>
    <col min="281" max="281" width="6.1640625" style="2" customWidth="1"/>
    <col min="282" max="282" width="6.83203125" style="2" customWidth="1"/>
    <col min="283" max="284" width="5.5" style="2" customWidth="1"/>
    <col min="285" max="513" width="5.5" style="2"/>
    <col min="514" max="514" width="4.1640625" style="2" customWidth="1"/>
    <col min="515" max="515" width="25.83203125" style="2" customWidth="1"/>
    <col min="516" max="516" width="5.83203125" style="2" customWidth="1"/>
    <col min="517" max="517" width="6.6640625" style="2" customWidth="1"/>
    <col min="518" max="518" width="6.1640625" style="2" customWidth="1"/>
    <col min="519" max="519" width="5.83203125" style="2" customWidth="1"/>
    <col min="520" max="520" width="6.1640625" style="2" customWidth="1"/>
    <col min="521" max="521" width="6.6640625" style="2" customWidth="1"/>
    <col min="522" max="523" width="6.5" style="2" customWidth="1"/>
    <col min="524" max="524" width="6" style="2" customWidth="1"/>
    <col min="525" max="525" width="6.1640625" style="2" customWidth="1"/>
    <col min="526" max="526" width="5.83203125" style="2" customWidth="1"/>
    <col min="527" max="527" width="6.1640625" style="2" customWidth="1"/>
    <col min="528" max="529" width="6" style="2" customWidth="1"/>
    <col min="530" max="530" width="5.83203125" style="2" customWidth="1"/>
    <col min="531" max="531" width="6.5" style="2" customWidth="1"/>
    <col min="532" max="532" width="5.83203125" style="2" customWidth="1"/>
    <col min="533" max="533" width="6.1640625" style="2" customWidth="1"/>
    <col min="534" max="534" width="6.5" style="2" customWidth="1"/>
    <col min="535" max="536" width="6" style="2" customWidth="1"/>
    <col min="537" max="537" width="6.1640625" style="2" customWidth="1"/>
    <col min="538" max="538" width="6.83203125" style="2" customWidth="1"/>
    <col min="539" max="540" width="5.5" style="2" customWidth="1"/>
    <col min="541" max="769" width="5.5" style="2"/>
    <col min="770" max="770" width="4.1640625" style="2" customWidth="1"/>
    <col min="771" max="771" width="25.83203125" style="2" customWidth="1"/>
    <col min="772" max="772" width="5.83203125" style="2" customWidth="1"/>
    <col min="773" max="773" width="6.6640625" style="2" customWidth="1"/>
    <col min="774" max="774" width="6.1640625" style="2" customWidth="1"/>
    <col min="775" max="775" width="5.83203125" style="2" customWidth="1"/>
    <col min="776" max="776" width="6.1640625" style="2" customWidth="1"/>
    <col min="777" max="777" width="6.6640625" style="2" customWidth="1"/>
    <col min="778" max="779" width="6.5" style="2" customWidth="1"/>
    <col min="780" max="780" width="6" style="2" customWidth="1"/>
    <col min="781" max="781" width="6.1640625" style="2" customWidth="1"/>
    <col min="782" max="782" width="5.83203125" style="2" customWidth="1"/>
    <col min="783" max="783" width="6.1640625" style="2" customWidth="1"/>
    <col min="784" max="785" width="6" style="2" customWidth="1"/>
    <col min="786" max="786" width="5.83203125" style="2" customWidth="1"/>
    <col min="787" max="787" width="6.5" style="2" customWidth="1"/>
    <col min="788" max="788" width="5.83203125" style="2" customWidth="1"/>
    <col min="789" max="789" width="6.1640625" style="2" customWidth="1"/>
    <col min="790" max="790" width="6.5" style="2" customWidth="1"/>
    <col min="791" max="792" width="6" style="2" customWidth="1"/>
    <col min="793" max="793" width="6.1640625" style="2" customWidth="1"/>
    <col min="794" max="794" width="6.83203125" style="2" customWidth="1"/>
    <col min="795" max="796" width="5.5" style="2" customWidth="1"/>
    <col min="797" max="1025" width="5.5" style="2"/>
    <col min="1026" max="1026" width="4.1640625" style="2" customWidth="1"/>
    <col min="1027" max="1027" width="25.83203125" style="2" customWidth="1"/>
    <col min="1028" max="1028" width="5.83203125" style="2" customWidth="1"/>
    <col min="1029" max="1029" width="6.6640625" style="2" customWidth="1"/>
    <col min="1030" max="1030" width="6.1640625" style="2" customWidth="1"/>
    <col min="1031" max="1031" width="5.83203125" style="2" customWidth="1"/>
    <col min="1032" max="1032" width="6.1640625" style="2" customWidth="1"/>
    <col min="1033" max="1033" width="6.6640625" style="2" customWidth="1"/>
    <col min="1034" max="1035" width="6.5" style="2" customWidth="1"/>
    <col min="1036" max="1036" width="6" style="2" customWidth="1"/>
    <col min="1037" max="1037" width="6.1640625" style="2" customWidth="1"/>
    <col min="1038" max="1038" width="5.83203125" style="2" customWidth="1"/>
    <col min="1039" max="1039" width="6.1640625" style="2" customWidth="1"/>
    <col min="1040" max="1041" width="6" style="2" customWidth="1"/>
    <col min="1042" max="1042" width="5.83203125" style="2" customWidth="1"/>
    <col min="1043" max="1043" width="6.5" style="2" customWidth="1"/>
    <col min="1044" max="1044" width="5.83203125" style="2" customWidth="1"/>
    <col min="1045" max="1045" width="6.1640625" style="2" customWidth="1"/>
    <col min="1046" max="1046" width="6.5" style="2" customWidth="1"/>
    <col min="1047" max="1048" width="6" style="2" customWidth="1"/>
    <col min="1049" max="1049" width="6.1640625" style="2" customWidth="1"/>
    <col min="1050" max="1050" width="6.83203125" style="2" customWidth="1"/>
    <col min="1051" max="1052" width="5.5" style="2" customWidth="1"/>
    <col min="1053" max="1281" width="5.5" style="2"/>
    <col min="1282" max="1282" width="4.1640625" style="2" customWidth="1"/>
    <col min="1283" max="1283" width="25.83203125" style="2" customWidth="1"/>
    <col min="1284" max="1284" width="5.83203125" style="2" customWidth="1"/>
    <col min="1285" max="1285" width="6.6640625" style="2" customWidth="1"/>
    <col min="1286" max="1286" width="6.1640625" style="2" customWidth="1"/>
    <col min="1287" max="1287" width="5.83203125" style="2" customWidth="1"/>
    <col min="1288" max="1288" width="6.1640625" style="2" customWidth="1"/>
    <col min="1289" max="1289" width="6.6640625" style="2" customWidth="1"/>
    <col min="1290" max="1291" width="6.5" style="2" customWidth="1"/>
    <col min="1292" max="1292" width="6" style="2" customWidth="1"/>
    <col min="1293" max="1293" width="6.1640625" style="2" customWidth="1"/>
    <col min="1294" max="1294" width="5.83203125" style="2" customWidth="1"/>
    <col min="1295" max="1295" width="6.1640625" style="2" customWidth="1"/>
    <col min="1296" max="1297" width="6" style="2" customWidth="1"/>
    <col min="1298" max="1298" width="5.83203125" style="2" customWidth="1"/>
    <col min="1299" max="1299" width="6.5" style="2" customWidth="1"/>
    <col min="1300" max="1300" width="5.83203125" style="2" customWidth="1"/>
    <col min="1301" max="1301" width="6.1640625" style="2" customWidth="1"/>
    <col min="1302" max="1302" width="6.5" style="2" customWidth="1"/>
    <col min="1303" max="1304" width="6" style="2" customWidth="1"/>
    <col min="1305" max="1305" width="6.1640625" style="2" customWidth="1"/>
    <col min="1306" max="1306" width="6.83203125" style="2" customWidth="1"/>
    <col min="1307" max="1308" width="5.5" style="2" customWidth="1"/>
    <col min="1309" max="1537" width="5.5" style="2"/>
    <col min="1538" max="1538" width="4.1640625" style="2" customWidth="1"/>
    <col min="1539" max="1539" width="25.83203125" style="2" customWidth="1"/>
    <col min="1540" max="1540" width="5.83203125" style="2" customWidth="1"/>
    <col min="1541" max="1541" width="6.6640625" style="2" customWidth="1"/>
    <col min="1542" max="1542" width="6.1640625" style="2" customWidth="1"/>
    <col min="1543" max="1543" width="5.83203125" style="2" customWidth="1"/>
    <col min="1544" max="1544" width="6.1640625" style="2" customWidth="1"/>
    <col min="1545" max="1545" width="6.6640625" style="2" customWidth="1"/>
    <col min="1546" max="1547" width="6.5" style="2" customWidth="1"/>
    <col min="1548" max="1548" width="6" style="2" customWidth="1"/>
    <col min="1549" max="1549" width="6.1640625" style="2" customWidth="1"/>
    <col min="1550" max="1550" width="5.83203125" style="2" customWidth="1"/>
    <col min="1551" max="1551" width="6.1640625" style="2" customWidth="1"/>
    <col min="1552" max="1553" width="6" style="2" customWidth="1"/>
    <col min="1554" max="1554" width="5.83203125" style="2" customWidth="1"/>
    <col min="1555" max="1555" width="6.5" style="2" customWidth="1"/>
    <col min="1556" max="1556" width="5.83203125" style="2" customWidth="1"/>
    <col min="1557" max="1557" width="6.1640625" style="2" customWidth="1"/>
    <col min="1558" max="1558" width="6.5" style="2" customWidth="1"/>
    <col min="1559" max="1560" width="6" style="2" customWidth="1"/>
    <col min="1561" max="1561" width="6.1640625" style="2" customWidth="1"/>
    <col min="1562" max="1562" width="6.83203125" style="2" customWidth="1"/>
    <col min="1563" max="1564" width="5.5" style="2" customWidth="1"/>
    <col min="1565" max="1793" width="5.5" style="2"/>
    <col min="1794" max="1794" width="4.1640625" style="2" customWidth="1"/>
    <col min="1795" max="1795" width="25.83203125" style="2" customWidth="1"/>
    <col min="1796" max="1796" width="5.83203125" style="2" customWidth="1"/>
    <col min="1797" max="1797" width="6.6640625" style="2" customWidth="1"/>
    <col min="1798" max="1798" width="6.1640625" style="2" customWidth="1"/>
    <col min="1799" max="1799" width="5.83203125" style="2" customWidth="1"/>
    <col min="1800" max="1800" width="6.1640625" style="2" customWidth="1"/>
    <col min="1801" max="1801" width="6.6640625" style="2" customWidth="1"/>
    <col min="1802" max="1803" width="6.5" style="2" customWidth="1"/>
    <col min="1804" max="1804" width="6" style="2" customWidth="1"/>
    <col min="1805" max="1805" width="6.1640625" style="2" customWidth="1"/>
    <col min="1806" max="1806" width="5.83203125" style="2" customWidth="1"/>
    <col min="1807" max="1807" width="6.1640625" style="2" customWidth="1"/>
    <col min="1808" max="1809" width="6" style="2" customWidth="1"/>
    <col min="1810" max="1810" width="5.83203125" style="2" customWidth="1"/>
    <col min="1811" max="1811" width="6.5" style="2" customWidth="1"/>
    <col min="1812" max="1812" width="5.83203125" style="2" customWidth="1"/>
    <col min="1813" max="1813" width="6.1640625" style="2" customWidth="1"/>
    <col min="1814" max="1814" width="6.5" style="2" customWidth="1"/>
    <col min="1815" max="1816" width="6" style="2" customWidth="1"/>
    <col min="1817" max="1817" width="6.1640625" style="2" customWidth="1"/>
    <col min="1818" max="1818" width="6.83203125" style="2" customWidth="1"/>
    <col min="1819" max="1820" width="5.5" style="2" customWidth="1"/>
    <col min="1821" max="2049" width="5.5" style="2"/>
    <col min="2050" max="2050" width="4.1640625" style="2" customWidth="1"/>
    <col min="2051" max="2051" width="25.83203125" style="2" customWidth="1"/>
    <col min="2052" max="2052" width="5.83203125" style="2" customWidth="1"/>
    <col min="2053" max="2053" width="6.6640625" style="2" customWidth="1"/>
    <col min="2054" max="2054" width="6.1640625" style="2" customWidth="1"/>
    <col min="2055" max="2055" width="5.83203125" style="2" customWidth="1"/>
    <col min="2056" max="2056" width="6.1640625" style="2" customWidth="1"/>
    <col min="2057" max="2057" width="6.6640625" style="2" customWidth="1"/>
    <col min="2058" max="2059" width="6.5" style="2" customWidth="1"/>
    <col min="2060" max="2060" width="6" style="2" customWidth="1"/>
    <col min="2061" max="2061" width="6.1640625" style="2" customWidth="1"/>
    <col min="2062" max="2062" width="5.83203125" style="2" customWidth="1"/>
    <col min="2063" max="2063" width="6.1640625" style="2" customWidth="1"/>
    <col min="2064" max="2065" width="6" style="2" customWidth="1"/>
    <col min="2066" max="2066" width="5.83203125" style="2" customWidth="1"/>
    <col min="2067" max="2067" width="6.5" style="2" customWidth="1"/>
    <col min="2068" max="2068" width="5.83203125" style="2" customWidth="1"/>
    <col min="2069" max="2069" width="6.1640625" style="2" customWidth="1"/>
    <col min="2070" max="2070" width="6.5" style="2" customWidth="1"/>
    <col min="2071" max="2072" width="6" style="2" customWidth="1"/>
    <col min="2073" max="2073" width="6.1640625" style="2" customWidth="1"/>
    <col min="2074" max="2074" width="6.83203125" style="2" customWidth="1"/>
    <col min="2075" max="2076" width="5.5" style="2" customWidth="1"/>
    <col min="2077" max="2305" width="5.5" style="2"/>
    <col min="2306" max="2306" width="4.1640625" style="2" customWidth="1"/>
    <col min="2307" max="2307" width="25.83203125" style="2" customWidth="1"/>
    <col min="2308" max="2308" width="5.83203125" style="2" customWidth="1"/>
    <col min="2309" max="2309" width="6.6640625" style="2" customWidth="1"/>
    <col min="2310" max="2310" width="6.1640625" style="2" customWidth="1"/>
    <col min="2311" max="2311" width="5.83203125" style="2" customWidth="1"/>
    <col min="2312" max="2312" width="6.1640625" style="2" customWidth="1"/>
    <col min="2313" max="2313" width="6.6640625" style="2" customWidth="1"/>
    <col min="2314" max="2315" width="6.5" style="2" customWidth="1"/>
    <col min="2316" max="2316" width="6" style="2" customWidth="1"/>
    <col min="2317" max="2317" width="6.1640625" style="2" customWidth="1"/>
    <col min="2318" max="2318" width="5.83203125" style="2" customWidth="1"/>
    <col min="2319" max="2319" width="6.1640625" style="2" customWidth="1"/>
    <col min="2320" max="2321" width="6" style="2" customWidth="1"/>
    <col min="2322" max="2322" width="5.83203125" style="2" customWidth="1"/>
    <col min="2323" max="2323" width="6.5" style="2" customWidth="1"/>
    <col min="2324" max="2324" width="5.83203125" style="2" customWidth="1"/>
    <col min="2325" max="2325" width="6.1640625" style="2" customWidth="1"/>
    <col min="2326" max="2326" width="6.5" style="2" customWidth="1"/>
    <col min="2327" max="2328" width="6" style="2" customWidth="1"/>
    <col min="2329" max="2329" width="6.1640625" style="2" customWidth="1"/>
    <col min="2330" max="2330" width="6.83203125" style="2" customWidth="1"/>
    <col min="2331" max="2332" width="5.5" style="2" customWidth="1"/>
    <col min="2333" max="2561" width="5.5" style="2"/>
    <col min="2562" max="2562" width="4.1640625" style="2" customWidth="1"/>
    <col min="2563" max="2563" width="25.83203125" style="2" customWidth="1"/>
    <col min="2564" max="2564" width="5.83203125" style="2" customWidth="1"/>
    <col min="2565" max="2565" width="6.6640625" style="2" customWidth="1"/>
    <col min="2566" max="2566" width="6.1640625" style="2" customWidth="1"/>
    <col min="2567" max="2567" width="5.83203125" style="2" customWidth="1"/>
    <col min="2568" max="2568" width="6.1640625" style="2" customWidth="1"/>
    <col min="2569" max="2569" width="6.6640625" style="2" customWidth="1"/>
    <col min="2570" max="2571" width="6.5" style="2" customWidth="1"/>
    <col min="2572" max="2572" width="6" style="2" customWidth="1"/>
    <col min="2573" max="2573" width="6.1640625" style="2" customWidth="1"/>
    <col min="2574" max="2574" width="5.83203125" style="2" customWidth="1"/>
    <col min="2575" max="2575" width="6.1640625" style="2" customWidth="1"/>
    <col min="2576" max="2577" width="6" style="2" customWidth="1"/>
    <col min="2578" max="2578" width="5.83203125" style="2" customWidth="1"/>
    <col min="2579" max="2579" width="6.5" style="2" customWidth="1"/>
    <col min="2580" max="2580" width="5.83203125" style="2" customWidth="1"/>
    <col min="2581" max="2581" width="6.1640625" style="2" customWidth="1"/>
    <col min="2582" max="2582" width="6.5" style="2" customWidth="1"/>
    <col min="2583" max="2584" width="6" style="2" customWidth="1"/>
    <col min="2585" max="2585" width="6.1640625" style="2" customWidth="1"/>
    <col min="2586" max="2586" width="6.83203125" style="2" customWidth="1"/>
    <col min="2587" max="2588" width="5.5" style="2" customWidth="1"/>
    <col min="2589" max="2817" width="5.5" style="2"/>
    <col min="2818" max="2818" width="4.1640625" style="2" customWidth="1"/>
    <col min="2819" max="2819" width="25.83203125" style="2" customWidth="1"/>
    <col min="2820" max="2820" width="5.83203125" style="2" customWidth="1"/>
    <col min="2821" max="2821" width="6.6640625" style="2" customWidth="1"/>
    <col min="2822" max="2822" width="6.1640625" style="2" customWidth="1"/>
    <col min="2823" max="2823" width="5.83203125" style="2" customWidth="1"/>
    <col min="2824" max="2824" width="6.1640625" style="2" customWidth="1"/>
    <col min="2825" max="2825" width="6.6640625" style="2" customWidth="1"/>
    <col min="2826" max="2827" width="6.5" style="2" customWidth="1"/>
    <col min="2828" max="2828" width="6" style="2" customWidth="1"/>
    <col min="2829" max="2829" width="6.1640625" style="2" customWidth="1"/>
    <col min="2830" max="2830" width="5.83203125" style="2" customWidth="1"/>
    <col min="2831" max="2831" width="6.1640625" style="2" customWidth="1"/>
    <col min="2832" max="2833" width="6" style="2" customWidth="1"/>
    <col min="2834" max="2834" width="5.83203125" style="2" customWidth="1"/>
    <col min="2835" max="2835" width="6.5" style="2" customWidth="1"/>
    <col min="2836" max="2836" width="5.83203125" style="2" customWidth="1"/>
    <col min="2837" max="2837" width="6.1640625" style="2" customWidth="1"/>
    <col min="2838" max="2838" width="6.5" style="2" customWidth="1"/>
    <col min="2839" max="2840" width="6" style="2" customWidth="1"/>
    <col min="2841" max="2841" width="6.1640625" style="2" customWidth="1"/>
    <col min="2842" max="2842" width="6.83203125" style="2" customWidth="1"/>
    <col min="2843" max="2844" width="5.5" style="2" customWidth="1"/>
    <col min="2845" max="3073" width="5.5" style="2"/>
    <col min="3074" max="3074" width="4.1640625" style="2" customWidth="1"/>
    <col min="3075" max="3075" width="25.83203125" style="2" customWidth="1"/>
    <col min="3076" max="3076" width="5.83203125" style="2" customWidth="1"/>
    <col min="3077" max="3077" width="6.6640625" style="2" customWidth="1"/>
    <col min="3078" max="3078" width="6.1640625" style="2" customWidth="1"/>
    <col min="3079" max="3079" width="5.83203125" style="2" customWidth="1"/>
    <col min="3080" max="3080" width="6.1640625" style="2" customWidth="1"/>
    <col min="3081" max="3081" width="6.6640625" style="2" customWidth="1"/>
    <col min="3082" max="3083" width="6.5" style="2" customWidth="1"/>
    <col min="3084" max="3084" width="6" style="2" customWidth="1"/>
    <col min="3085" max="3085" width="6.1640625" style="2" customWidth="1"/>
    <col min="3086" max="3086" width="5.83203125" style="2" customWidth="1"/>
    <col min="3087" max="3087" width="6.1640625" style="2" customWidth="1"/>
    <col min="3088" max="3089" width="6" style="2" customWidth="1"/>
    <col min="3090" max="3090" width="5.83203125" style="2" customWidth="1"/>
    <col min="3091" max="3091" width="6.5" style="2" customWidth="1"/>
    <col min="3092" max="3092" width="5.83203125" style="2" customWidth="1"/>
    <col min="3093" max="3093" width="6.1640625" style="2" customWidth="1"/>
    <col min="3094" max="3094" width="6.5" style="2" customWidth="1"/>
    <col min="3095" max="3096" width="6" style="2" customWidth="1"/>
    <col min="3097" max="3097" width="6.1640625" style="2" customWidth="1"/>
    <col min="3098" max="3098" width="6.83203125" style="2" customWidth="1"/>
    <col min="3099" max="3100" width="5.5" style="2" customWidth="1"/>
    <col min="3101" max="3329" width="5.5" style="2"/>
    <col min="3330" max="3330" width="4.1640625" style="2" customWidth="1"/>
    <col min="3331" max="3331" width="25.83203125" style="2" customWidth="1"/>
    <col min="3332" max="3332" width="5.83203125" style="2" customWidth="1"/>
    <col min="3333" max="3333" width="6.6640625" style="2" customWidth="1"/>
    <col min="3334" max="3334" width="6.1640625" style="2" customWidth="1"/>
    <col min="3335" max="3335" width="5.83203125" style="2" customWidth="1"/>
    <col min="3336" max="3336" width="6.1640625" style="2" customWidth="1"/>
    <col min="3337" max="3337" width="6.6640625" style="2" customWidth="1"/>
    <col min="3338" max="3339" width="6.5" style="2" customWidth="1"/>
    <col min="3340" max="3340" width="6" style="2" customWidth="1"/>
    <col min="3341" max="3341" width="6.1640625" style="2" customWidth="1"/>
    <col min="3342" max="3342" width="5.83203125" style="2" customWidth="1"/>
    <col min="3343" max="3343" width="6.1640625" style="2" customWidth="1"/>
    <col min="3344" max="3345" width="6" style="2" customWidth="1"/>
    <col min="3346" max="3346" width="5.83203125" style="2" customWidth="1"/>
    <col min="3347" max="3347" width="6.5" style="2" customWidth="1"/>
    <col min="3348" max="3348" width="5.83203125" style="2" customWidth="1"/>
    <col min="3349" max="3349" width="6.1640625" style="2" customWidth="1"/>
    <col min="3350" max="3350" width="6.5" style="2" customWidth="1"/>
    <col min="3351" max="3352" width="6" style="2" customWidth="1"/>
    <col min="3353" max="3353" width="6.1640625" style="2" customWidth="1"/>
    <col min="3354" max="3354" width="6.83203125" style="2" customWidth="1"/>
    <col min="3355" max="3356" width="5.5" style="2" customWidth="1"/>
    <col min="3357" max="3585" width="5.5" style="2"/>
    <col min="3586" max="3586" width="4.1640625" style="2" customWidth="1"/>
    <col min="3587" max="3587" width="25.83203125" style="2" customWidth="1"/>
    <col min="3588" max="3588" width="5.83203125" style="2" customWidth="1"/>
    <col min="3589" max="3589" width="6.6640625" style="2" customWidth="1"/>
    <col min="3590" max="3590" width="6.1640625" style="2" customWidth="1"/>
    <col min="3591" max="3591" width="5.83203125" style="2" customWidth="1"/>
    <col min="3592" max="3592" width="6.1640625" style="2" customWidth="1"/>
    <col min="3593" max="3593" width="6.6640625" style="2" customWidth="1"/>
    <col min="3594" max="3595" width="6.5" style="2" customWidth="1"/>
    <col min="3596" max="3596" width="6" style="2" customWidth="1"/>
    <col min="3597" max="3597" width="6.1640625" style="2" customWidth="1"/>
    <col min="3598" max="3598" width="5.83203125" style="2" customWidth="1"/>
    <col min="3599" max="3599" width="6.1640625" style="2" customWidth="1"/>
    <col min="3600" max="3601" width="6" style="2" customWidth="1"/>
    <col min="3602" max="3602" width="5.83203125" style="2" customWidth="1"/>
    <col min="3603" max="3603" width="6.5" style="2" customWidth="1"/>
    <col min="3604" max="3604" width="5.83203125" style="2" customWidth="1"/>
    <col min="3605" max="3605" width="6.1640625" style="2" customWidth="1"/>
    <col min="3606" max="3606" width="6.5" style="2" customWidth="1"/>
    <col min="3607" max="3608" width="6" style="2" customWidth="1"/>
    <col min="3609" max="3609" width="6.1640625" style="2" customWidth="1"/>
    <col min="3610" max="3610" width="6.83203125" style="2" customWidth="1"/>
    <col min="3611" max="3612" width="5.5" style="2" customWidth="1"/>
    <col min="3613" max="3841" width="5.5" style="2"/>
    <col min="3842" max="3842" width="4.1640625" style="2" customWidth="1"/>
    <col min="3843" max="3843" width="25.83203125" style="2" customWidth="1"/>
    <col min="3844" max="3844" width="5.83203125" style="2" customWidth="1"/>
    <col min="3845" max="3845" width="6.6640625" style="2" customWidth="1"/>
    <col min="3846" max="3846" width="6.1640625" style="2" customWidth="1"/>
    <col min="3847" max="3847" width="5.83203125" style="2" customWidth="1"/>
    <col min="3848" max="3848" width="6.1640625" style="2" customWidth="1"/>
    <col min="3849" max="3849" width="6.6640625" style="2" customWidth="1"/>
    <col min="3850" max="3851" width="6.5" style="2" customWidth="1"/>
    <col min="3852" max="3852" width="6" style="2" customWidth="1"/>
    <col min="3853" max="3853" width="6.1640625" style="2" customWidth="1"/>
    <col min="3854" max="3854" width="5.83203125" style="2" customWidth="1"/>
    <col min="3855" max="3855" width="6.1640625" style="2" customWidth="1"/>
    <col min="3856" max="3857" width="6" style="2" customWidth="1"/>
    <col min="3858" max="3858" width="5.83203125" style="2" customWidth="1"/>
    <col min="3859" max="3859" width="6.5" style="2" customWidth="1"/>
    <col min="3860" max="3860" width="5.83203125" style="2" customWidth="1"/>
    <col min="3861" max="3861" width="6.1640625" style="2" customWidth="1"/>
    <col min="3862" max="3862" width="6.5" style="2" customWidth="1"/>
    <col min="3863" max="3864" width="6" style="2" customWidth="1"/>
    <col min="3865" max="3865" width="6.1640625" style="2" customWidth="1"/>
    <col min="3866" max="3866" width="6.83203125" style="2" customWidth="1"/>
    <col min="3867" max="3868" width="5.5" style="2" customWidth="1"/>
    <col min="3869" max="4097" width="5.5" style="2"/>
    <col min="4098" max="4098" width="4.1640625" style="2" customWidth="1"/>
    <col min="4099" max="4099" width="25.83203125" style="2" customWidth="1"/>
    <col min="4100" max="4100" width="5.83203125" style="2" customWidth="1"/>
    <col min="4101" max="4101" width="6.6640625" style="2" customWidth="1"/>
    <col min="4102" max="4102" width="6.1640625" style="2" customWidth="1"/>
    <col min="4103" max="4103" width="5.83203125" style="2" customWidth="1"/>
    <col min="4104" max="4104" width="6.1640625" style="2" customWidth="1"/>
    <col min="4105" max="4105" width="6.6640625" style="2" customWidth="1"/>
    <col min="4106" max="4107" width="6.5" style="2" customWidth="1"/>
    <col min="4108" max="4108" width="6" style="2" customWidth="1"/>
    <col min="4109" max="4109" width="6.1640625" style="2" customWidth="1"/>
    <col min="4110" max="4110" width="5.83203125" style="2" customWidth="1"/>
    <col min="4111" max="4111" width="6.1640625" style="2" customWidth="1"/>
    <col min="4112" max="4113" width="6" style="2" customWidth="1"/>
    <col min="4114" max="4114" width="5.83203125" style="2" customWidth="1"/>
    <col min="4115" max="4115" width="6.5" style="2" customWidth="1"/>
    <col min="4116" max="4116" width="5.83203125" style="2" customWidth="1"/>
    <col min="4117" max="4117" width="6.1640625" style="2" customWidth="1"/>
    <col min="4118" max="4118" width="6.5" style="2" customWidth="1"/>
    <col min="4119" max="4120" width="6" style="2" customWidth="1"/>
    <col min="4121" max="4121" width="6.1640625" style="2" customWidth="1"/>
    <col min="4122" max="4122" width="6.83203125" style="2" customWidth="1"/>
    <col min="4123" max="4124" width="5.5" style="2" customWidth="1"/>
    <col min="4125" max="4353" width="5.5" style="2"/>
    <col min="4354" max="4354" width="4.1640625" style="2" customWidth="1"/>
    <col min="4355" max="4355" width="25.83203125" style="2" customWidth="1"/>
    <col min="4356" max="4356" width="5.83203125" style="2" customWidth="1"/>
    <col min="4357" max="4357" width="6.6640625" style="2" customWidth="1"/>
    <col min="4358" max="4358" width="6.1640625" style="2" customWidth="1"/>
    <col min="4359" max="4359" width="5.83203125" style="2" customWidth="1"/>
    <col min="4360" max="4360" width="6.1640625" style="2" customWidth="1"/>
    <col min="4361" max="4361" width="6.6640625" style="2" customWidth="1"/>
    <col min="4362" max="4363" width="6.5" style="2" customWidth="1"/>
    <col min="4364" max="4364" width="6" style="2" customWidth="1"/>
    <col min="4365" max="4365" width="6.1640625" style="2" customWidth="1"/>
    <col min="4366" max="4366" width="5.83203125" style="2" customWidth="1"/>
    <col min="4367" max="4367" width="6.1640625" style="2" customWidth="1"/>
    <col min="4368" max="4369" width="6" style="2" customWidth="1"/>
    <col min="4370" max="4370" width="5.83203125" style="2" customWidth="1"/>
    <col min="4371" max="4371" width="6.5" style="2" customWidth="1"/>
    <col min="4372" max="4372" width="5.83203125" style="2" customWidth="1"/>
    <col min="4373" max="4373" width="6.1640625" style="2" customWidth="1"/>
    <col min="4374" max="4374" width="6.5" style="2" customWidth="1"/>
    <col min="4375" max="4376" width="6" style="2" customWidth="1"/>
    <col min="4377" max="4377" width="6.1640625" style="2" customWidth="1"/>
    <col min="4378" max="4378" width="6.83203125" style="2" customWidth="1"/>
    <col min="4379" max="4380" width="5.5" style="2" customWidth="1"/>
    <col min="4381" max="4609" width="5.5" style="2"/>
    <col min="4610" max="4610" width="4.1640625" style="2" customWidth="1"/>
    <col min="4611" max="4611" width="25.83203125" style="2" customWidth="1"/>
    <col min="4612" max="4612" width="5.83203125" style="2" customWidth="1"/>
    <col min="4613" max="4613" width="6.6640625" style="2" customWidth="1"/>
    <col min="4614" max="4614" width="6.1640625" style="2" customWidth="1"/>
    <col min="4615" max="4615" width="5.83203125" style="2" customWidth="1"/>
    <col min="4616" max="4616" width="6.1640625" style="2" customWidth="1"/>
    <col min="4617" max="4617" width="6.6640625" style="2" customWidth="1"/>
    <col min="4618" max="4619" width="6.5" style="2" customWidth="1"/>
    <col min="4620" max="4620" width="6" style="2" customWidth="1"/>
    <col min="4621" max="4621" width="6.1640625" style="2" customWidth="1"/>
    <col min="4622" max="4622" width="5.83203125" style="2" customWidth="1"/>
    <col min="4623" max="4623" width="6.1640625" style="2" customWidth="1"/>
    <col min="4624" max="4625" width="6" style="2" customWidth="1"/>
    <col min="4626" max="4626" width="5.83203125" style="2" customWidth="1"/>
    <col min="4627" max="4627" width="6.5" style="2" customWidth="1"/>
    <col min="4628" max="4628" width="5.83203125" style="2" customWidth="1"/>
    <col min="4629" max="4629" width="6.1640625" style="2" customWidth="1"/>
    <col min="4630" max="4630" width="6.5" style="2" customWidth="1"/>
    <col min="4631" max="4632" width="6" style="2" customWidth="1"/>
    <col min="4633" max="4633" width="6.1640625" style="2" customWidth="1"/>
    <col min="4634" max="4634" width="6.83203125" style="2" customWidth="1"/>
    <col min="4635" max="4636" width="5.5" style="2" customWidth="1"/>
    <col min="4637" max="4865" width="5.5" style="2"/>
    <col min="4866" max="4866" width="4.1640625" style="2" customWidth="1"/>
    <col min="4867" max="4867" width="25.83203125" style="2" customWidth="1"/>
    <col min="4868" max="4868" width="5.83203125" style="2" customWidth="1"/>
    <col min="4869" max="4869" width="6.6640625" style="2" customWidth="1"/>
    <col min="4870" max="4870" width="6.1640625" style="2" customWidth="1"/>
    <col min="4871" max="4871" width="5.83203125" style="2" customWidth="1"/>
    <col min="4872" max="4872" width="6.1640625" style="2" customWidth="1"/>
    <col min="4873" max="4873" width="6.6640625" style="2" customWidth="1"/>
    <col min="4874" max="4875" width="6.5" style="2" customWidth="1"/>
    <col min="4876" max="4876" width="6" style="2" customWidth="1"/>
    <col min="4877" max="4877" width="6.1640625" style="2" customWidth="1"/>
    <col min="4878" max="4878" width="5.83203125" style="2" customWidth="1"/>
    <col min="4879" max="4879" width="6.1640625" style="2" customWidth="1"/>
    <col min="4880" max="4881" width="6" style="2" customWidth="1"/>
    <col min="4882" max="4882" width="5.83203125" style="2" customWidth="1"/>
    <col min="4883" max="4883" width="6.5" style="2" customWidth="1"/>
    <col min="4884" max="4884" width="5.83203125" style="2" customWidth="1"/>
    <col min="4885" max="4885" width="6.1640625" style="2" customWidth="1"/>
    <col min="4886" max="4886" width="6.5" style="2" customWidth="1"/>
    <col min="4887" max="4888" width="6" style="2" customWidth="1"/>
    <col min="4889" max="4889" width="6.1640625" style="2" customWidth="1"/>
    <col min="4890" max="4890" width="6.83203125" style="2" customWidth="1"/>
    <col min="4891" max="4892" width="5.5" style="2" customWidth="1"/>
    <col min="4893" max="5121" width="5.5" style="2"/>
    <col min="5122" max="5122" width="4.1640625" style="2" customWidth="1"/>
    <col min="5123" max="5123" width="25.83203125" style="2" customWidth="1"/>
    <col min="5124" max="5124" width="5.83203125" style="2" customWidth="1"/>
    <col min="5125" max="5125" width="6.6640625" style="2" customWidth="1"/>
    <col min="5126" max="5126" width="6.1640625" style="2" customWidth="1"/>
    <col min="5127" max="5127" width="5.83203125" style="2" customWidth="1"/>
    <col min="5128" max="5128" width="6.1640625" style="2" customWidth="1"/>
    <col min="5129" max="5129" width="6.6640625" style="2" customWidth="1"/>
    <col min="5130" max="5131" width="6.5" style="2" customWidth="1"/>
    <col min="5132" max="5132" width="6" style="2" customWidth="1"/>
    <col min="5133" max="5133" width="6.1640625" style="2" customWidth="1"/>
    <col min="5134" max="5134" width="5.83203125" style="2" customWidth="1"/>
    <col min="5135" max="5135" width="6.1640625" style="2" customWidth="1"/>
    <col min="5136" max="5137" width="6" style="2" customWidth="1"/>
    <col min="5138" max="5138" width="5.83203125" style="2" customWidth="1"/>
    <col min="5139" max="5139" width="6.5" style="2" customWidth="1"/>
    <col min="5140" max="5140" width="5.83203125" style="2" customWidth="1"/>
    <col min="5141" max="5141" width="6.1640625" style="2" customWidth="1"/>
    <col min="5142" max="5142" width="6.5" style="2" customWidth="1"/>
    <col min="5143" max="5144" width="6" style="2" customWidth="1"/>
    <col min="5145" max="5145" width="6.1640625" style="2" customWidth="1"/>
    <col min="5146" max="5146" width="6.83203125" style="2" customWidth="1"/>
    <col min="5147" max="5148" width="5.5" style="2" customWidth="1"/>
    <col min="5149" max="5377" width="5.5" style="2"/>
    <col min="5378" max="5378" width="4.1640625" style="2" customWidth="1"/>
    <col min="5379" max="5379" width="25.83203125" style="2" customWidth="1"/>
    <col min="5380" max="5380" width="5.83203125" style="2" customWidth="1"/>
    <col min="5381" max="5381" width="6.6640625" style="2" customWidth="1"/>
    <col min="5382" max="5382" width="6.1640625" style="2" customWidth="1"/>
    <col min="5383" max="5383" width="5.83203125" style="2" customWidth="1"/>
    <col min="5384" max="5384" width="6.1640625" style="2" customWidth="1"/>
    <col min="5385" max="5385" width="6.6640625" style="2" customWidth="1"/>
    <col min="5386" max="5387" width="6.5" style="2" customWidth="1"/>
    <col min="5388" max="5388" width="6" style="2" customWidth="1"/>
    <col min="5389" max="5389" width="6.1640625" style="2" customWidth="1"/>
    <col min="5390" max="5390" width="5.83203125" style="2" customWidth="1"/>
    <col min="5391" max="5391" width="6.1640625" style="2" customWidth="1"/>
    <col min="5392" max="5393" width="6" style="2" customWidth="1"/>
    <col min="5394" max="5394" width="5.83203125" style="2" customWidth="1"/>
    <col min="5395" max="5395" width="6.5" style="2" customWidth="1"/>
    <col min="5396" max="5396" width="5.83203125" style="2" customWidth="1"/>
    <col min="5397" max="5397" width="6.1640625" style="2" customWidth="1"/>
    <col min="5398" max="5398" width="6.5" style="2" customWidth="1"/>
    <col min="5399" max="5400" width="6" style="2" customWidth="1"/>
    <col min="5401" max="5401" width="6.1640625" style="2" customWidth="1"/>
    <col min="5402" max="5402" width="6.83203125" style="2" customWidth="1"/>
    <col min="5403" max="5404" width="5.5" style="2" customWidth="1"/>
    <col min="5405" max="5633" width="5.5" style="2"/>
    <col min="5634" max="5634" width="4.1640625" style="2" customWidth="1"/>
    <col min="5635" max="5635" width="25.83203125" style="2" customWidth="1"/>
    <col min="5636" max="5636" width="5.83203125" style="2" customWidth="1"/>
    <col min="5637" max="5637" width="6.6640625" style="2" customWidth="1"/>
    <col min="5638" max="5638" width="6.1640625" style="2" customWidth="1"/>
    <col min="5639" max="5639" width="5.83203125" style="2" customWidth="1"/>
    <col min="5640" max="5640" width="6.1640625" style="2" customWidth="1"/>
    <col min="5641" max="5641" width="6.6640625" style="2" customWidth="1"/>
    <col min="5642" max="5643" width="6.5" style="2" customWidth="1"/>
    <col min="5644" max="5644" width="6" style="2" customWidth="1"/>
    <col min="5645" max="5645" width="6.1640625" style="2" customWidth="1"/>
    <col min="5646" max="5646" width="5.83203125" style="2" customWidth="1"/>
    <col min="5647" max="5647" width="6.1640625" style="2" customWidth="1"/>
    <col min="5648" max="5649" width="6" style="2" customWidth="1"/>
    <col min="5650" max="5650" width="5.83203125" style="2" customWidth="1"/>
    <col min="5651" max="5651" width="6.5" style="2" customWidth="1"/>
    <col min="5652" max="5652" width="5.83203125" style="2" customWidth="1"/>
    <col min="5653" max="5653" width="6.1640625" style="2" customWidth="1"/>
    <col min="5654" max="5654" width="6.5" style="2" customWidth="1"/>
    <col min="5655" max="5656" width="6" style="2" customWidth="1"/>
    <col min="5657" max="5657" width="6.1640625" style="2" customWidth="1"/>
    <col min="5658" max="5658" width="6.83203125" style="2" customWidth="1"/>
    <col min="5659" max="5660" width="5.5" style="2" customWidth="1"/>
    <col min="5661" max="5889" width="5.5" style="2"/>
    <col min="5890" max="5890" width="4.1640625" style="2" customWidth="1"/>
    <col min="5891" max="5891" width="25.83203125" style="2" customWidth="1"/>
    <col min="5892" max="5892" width="5.83203125" style="2" customWidth="1"/>
    <col min="5893" max="5893" width="6.6640625" style="2" customWidth="1"/>
    <col min="5894" max="5894" width="6.1640625" style="2" customWidth="1"/>
    <col min="5895" max="5895" width="5.83203125" style="2" customWidth="1"/>
    <col min="5896" max="5896" width="6.1640625" style="2" customWidth="1"/>
    <col min="5897" max="5897" width="6.6640625" style="2" customWidth="1"/>
    <col min="5898" max="5899" width="6.5" style="2" customWidth="1"/>
    <col min="5900" max="5900" width="6" style="2" customWidth="1"/>
    <col min="5901" max="5901" width="6.1640625" style="2" customWidth="1"/>
    <col min="5902" max="5902" width="5.83203125" style="2" customWidth="1"/>
    <col min="5903" max="5903" width="6.1640625" style="2" customWidth="1"/>
    <col min="5904" max="5905" width="6" style="2" customWidth="1"/>
    <col min="5906" max="5906" width="5.83203125" style="2" customWidth="1"/>
    <col min="5907" max="5907" width="6.5" style="2" customWidth="1"/>
    <col min="5908" max="5908" width="5.83203125" style="2" customWidth="1"/>
    <col min="5909" max="5909" width="6.1640625" style="2" customWidth="1"/>
    <col min="5910" max="5910" width="6.5" style="2" customWidth="1"/>
    <col min="5911" max="5912" width="6" style="2" customWidth="1"/>
    <col min="5913" max="5913" width="6.1640625" style="2" customWidth="1"/>
    <col min="5914" max="5914" width="6.83203125" style="2" customWidth="1"/>
    <col min="5915" max="5916" width="5.5" style="2" customWidth="1"/>
    <col min="5917" max="6145" width="5.5" style="2"/>
    <col min="6146" max="6146" width="4.1640625" style="2" customWidth="1"/>
    <col min="6147" max="6147" width="25.83203125" style="2" customWidth="1"/>
    <col min="6148" max="6148" width="5.83203125" style="2" customWidth="1"/>
    <col min="6149" max="6149" width="6.6640625" style="2" customWidth="1"/>
    <col min="6150" max="6150" width="6.1640625" style="2" customWidth="1"/>
    <col min="6151" max="6151" width="5.83203125" style="2" customWidth="1"/>
    <col min="6152" max="6152" width="6.1640625" style="2" customWidth="1"/>
    <col min="6153" max="6153" width="6.6640625" style="2" customWidth="1"/>
    <col min="6154" max="6155" width="6.5" style="2" customWidth="1"/>
    <col min="6156" max="6156" width="6" style="2" customWidth="1"/>
    <col min="6157" max="6157" width="6.1640625" style="2" customWidth="1"/>
    <col min="6158" max="6158" width="5.83203125" style="2" customWidth="1"/>
    <col min="6159" max="6159" width="6.1640625" style="2" customWidth="1"/>
    <col min="6160" max="6161" width="6" style="2" customWidth="1"/>
    <col min="6162" max="6162" width="5.83203125" style="2" customWidth="1"/>
    <col min="6163" max="6163" width="6.5" style="2" customWidth="1"/>
    <col min="6164" max="6164" width="5.83203125" style="2" customWidth="1"/>
    <col min="6165" max="6165" width="6.1640625" style="2" customWidth="1"/>
    <col min="6166" max="6166" width="6.5" style="2" customWidth="1"/>
    <col min="6167" max="6168" width="6" style="2" customWidth="1"/>
    <col min="6169" max="6169" width="6.1640625" style="2" customWidth="1"/>
    <col min="6170" max="6170" width="6.83203125" style="2" customWidth="1"/>
    <col min="6171" max="6172" width="5.5" style="2" customWidth="1"/>
    <col min="6173" max="6401" width="5.5" style="2"/>
    <col min="6402" max="6402" width="4.1640625" style="2" customWidth="1"/>
    <col min="6403" max="6403" width="25.83203125" style="2" customWidth="1"/>
    <col min="6404" max="6404" width="5.83203125" style="2" customWidth="1"/>
    <col min="6405" max="6405" width="6.6640625" style="2" customWidth="1"/>
    <col min="6406" max="6406" width="6.1640625" style="2" customWidth="1"/>
    <col min="6407" max="6407" width="5.83203125" style="2" customWidth="1"/>
    <col min="6408" max="6408" width="6.1640625" style="2" customWidth="1"/>
    <col min="6409" max="6409" width="6.6640625" style="2" customWidth="1"/>
    <col min="6410" max="6411" width="6.5" style="2" customWidth="1"/>
    <col min="6412" max="6412" width="6" style="2" customWidth="1"/>
    <col min="6413" max="6413" width="6.1640625" style="2" customWidth="1"/>
    <col min="6414" max="6414" width="5.83203125" style="2" customWidth="1"/>
    <col min="6415" max="6415" width="6.1640625" style="2" customWidth="1"/>
    <col min="6416" max="6417" width="6" style="2" customWidth="1"/>
    <col min="6418" max="6418" width="5.83203125" style="2" customWidth="1"/>
    <col min="6419" max="6419" width="6.5" style="2" customWidth="1"/>
    <col min="6420" max="6420" width="5.83203125" style="2" customWidth="1"/>
    <col min="6421" max="6421" width="6.1640625" style="2" customWidth="1"/>
    <col min="6422" max="6422" width="6.5" style="2" customWidth="1"/>
    <col min="6423" max="6424" width="6" style="2" customWidth="1"/>
    <col min="6425" max="6425" width="6.1640625" style="2" customWidth="1"/>
    <col min="6426" max="6426" width="6.83203125" style="2" customWidth="1"/>
    <col min="6427" max="6428" width="5.5" style="2" customWidth="1"/>
    <col min="6429" max="6657" width="5.5" style="2"/>
    <col min="6658" max="6658" width="4.1640625" style="2" customWidth="1"/>
    <col min="6659" max="6659" width="25.83203125" style="2" customWidth="1"/>
    <col min="6660" max="6660" width="5.83203125" style="2" customWidth="1"/>
    <col min="6661" max="6661" width="6.6640625" style="2" customWidth="1"/>
    <col min="6662" max="6662" width="6.1640625" style="2" customWidth="1"/>
    <col min="6663" max="6663" width="5.83203125" style="2" customWidth="1"/>
    <col min="6664" max="6664" width="6.1640625" style="2" customWidth="1"/>
    <col min="6665" max="6665" width="6.6640625" style="2" customWidth="1"/>
    <col min="6666" max="6667" width="6.5" style="2" customWidth="1"/>
    <col min="6668" max="6668" width="6" style="2" customWidth="1"/>
    <col min="6669" max="6669" width="6.1640625" style="2" customWidth="1"/>
    <col min="6670" max="6670" width="5.83203125" style="2" customWidth="1"/>
    <col min="6671" max="6671" width="6.1640625" style="2" customWidth="1"/>
    <col min="6672" max="6673" width="6" style="2" customWidth="1"/>
    <col min="6674" max="6674" width="5.83203125" style="2" customWidth="1"/>
    <col min="6675" max="6675" width="6.5" style="2" customWidth="1"/>
    <col min="6676" max="6676" width="5.83203125" style="2" customWidth="1"/>
    <col min="6677" max="6677" width="6.1640625" style="2" customWidth="1"/>
    <col min="6678" max="6678" width="6.5" style="2" customWidth="1"/>
    <col min="6679" max="6680" width="6" style="2" customWidth="1"/>
    <col min="6681" max="6681" width="6.1640625" style="2" customWidth="1"/>
    <col min="6682" max="6682" width="6.83203125" style="2" customWidth="1"/>
    <col min="6683" max="6684" width="5.5" style="2" customWidth="1"/>
    <col min="6685" max="6913" width="5.5" style="2"/>
    <col min="6914" max="6914" width="4.1640625" style="2" customWidth="1"/>
    <col min="6915" max="6915" width="25.83203125" style="2" customWidth="1"/>
    <col min="6916" max="6916" width="5.83203125" style="2" customWidth="1"/>
    <col min="6917" max="6917" width="6.6640625" style="2" customWidth="1"/>
    <col min="6918" max="6918" width="6.1640625" style="2" customWidth="1"/>
    <col min="6919" max="6919" width="5.83203125" style="2" customWidth="1"/>
    <col min="6920" max="6920" width="6.1640625" style="2" customWidth="1"/>
    <col min="6921" max="6921" width="6.6640625" style="2" customWidth="1"/>
    <col min="6922" max="6923" width="6.5" style="2" customWidth="1"/>
    <col min="6924" max="6924" width="6" style="2" customWidth="1"/>
    <col min="6925" max="6925" width="6.1640625" style="2" customWidth="1"/>
    <col min="6926" max="6926" width="5.83203125" style="2" customWidth="1"/>
    <col min="6927" max="6927" width="6.1640625" style="2" customWidth="1"/>
    <col min="6928" max="6929" width="6" style="2" customWidth="1"/>
    <col min="6930" max="6930" width="5.83203125" style="2" customWidth="1"/>
    <col min="6931" max="6931" width="6.5" style="2" customWidth="1"/>
    <col min="6932" max="6932" width="5.83203125" style="2" customWidth="1"/>
    <col min="6933" max="6933" width="6.1640625" style="2" customWidth="1"/>
    <col min="6934" max="6934" width="6.5" style="2" customWidth="1"/>
    <col min="6935" max="6936" width="6" style="2" customWidth="1"/>
    <col min="6937" max="6937" width="6.1640625" style="2" customWidth="1"/>
    <col min="6938" max="6938" width="6.83203125" style="2" customWidth="1"/>
    <col min="6939" max="6940" width="5.5" style="2" customWidth="1"/>
    <col min="6941" max="7169" width="5.5" style="2"/>
    <col min="7170" max="7170" width="4.1640625" style="2" customWidth="1"/>
    <col min="7171" max="7171" width="25.83203125" style="2" customWidth="1"/>
    <col min="7172" max="7172" width="5.83203125" style="2" customWidth="1"/>
    <col min="7173" max="7173" width="6.6640625" style="2" customWidth="1"/>
    <col min="7174" max="7174" width="6.1640625" style="2" customWidth="1"/>
    <col min="7175" max="7175" width="5.83203125" style="2" customWidth="1"/>
    <col min="7176" max="7176" width="6.1640625" style="2" customWidth="1"/>
    <col min="7177" max="7177" width="6.6640625" style="2" customWidth="1"/>
    <col min="7178" max="7179" width="6.5" style="2" customWidth="1"/>
    <col min="7180" max="7180" width="6" style="2" customWidth="1"/>
    <col min="7181" max="7181" width="6.1640625" style="2" customWidth="1"/>
    <col min="7182" max="7182" width="5.83203125" style="2" customWidth="1"/>
    <col min="7183" max="7183" width="6.1640625" style="2" customWidth="1"/>
    <col min="7184" max="7185" width="6" style="2" customWidth="1"/>
    <col min="7186" max="7186" width="5.83203125" style="2" customWidth="1"/>
    <col min="7187" max="7187" width="6.5" style="2" customWidth="1"/>
    <col min="7188" max="7188" width="5.83203125" style="2" customWidth="1"/>
    <col min="7189" max="7189" width="6.1640625" style="2" customWidth="1"/>
    <col min="7190" max="7190" width="6.5" style="2" customWidth="1"/>
    <col min="7191" max="7192" width="6" style="2" customWidth="1"/>
    <col min="7193" max="7193" width="6.1640625" style="2" customWidth="1"/>
    <col min="7194" max="7194" width="6.83203125" style="2" customWidth="1"/>
    <col min="7195" max="7196" width="5.5" style="2" customWidth="1"/>
    <col min="7197" max="7425" width="5.5" style="2"/>
    <col min="7426" max="7426" width="4.1640625" style="2" customWidth="1"/>
    <col min="7427" max="7427" width="25.83203125" style="2" customWidth="1"/>
    <col min="7428" max="7428" width="5.83203125" style="2" customWidth="1"/>
    <col min="7429" max="7429" width="6.6640625" style="2" customWidth="1"/>
    <col min="7430" max="7430" width="6.1640625" style="2" customWidth="1"/>
    <col min="7431" max="7431" width="5.83203125" style="2" customWidth="1"/>
    <col min="7432" max="7432" width="6.1640625" style="2" customWidth="1"/>
    <col min="7433" max="7433" width="6.6640625" style="2" customWidth="1"/>
    <col min="7434" max="7435" width="6.5" style="2" customWidth="1"/>
    <col min="7436" max="7436" width="6" style="2" customWidth="1"/>
    <col min="7437" max="7437" width="6.1640625" style="2" customWidth="1"/>
    <col min="7438" max="7438" width="5.83203125" style="2" customWidth="1"/>
    <col min="7439" max="7439" width="6.1640625" style="2" customWidth="1"/>
    <col min="7440" max="7441" width="6" style="2" customWidth="1"/>
    <col min="7442" max="7442" width="5.83203125" style="2" customWidth="1"/>
    <col min="7443" max="7443" width="6.5" style="2" customWidth="1"/>
    <col min="7444" max="7444" width="5.83203125" style="2" customWidth="1"/>
    <col min="7445" max="7445" width="6.1640625" style="2" customWidth="1"/>
    <col min="7446" max="7446" width="6.5" style="2" customWidth="1"/>
    <col min="7447" max="7448" width="6" style="2" customWidth="1"/>
    <col min="7449" max="7449" width="6.1640625" style="2" customWidth="1"/>
    <col min="7450" max="7450" width="6.83203125" style="2" customWidth="1"/>
    <col min="7451" max="7452" width="5.5" style="2" customWidth="1"/>
    <col min="7453" max="7681" width="5.5" style="2"/>
    <col min="7682" max="7682" width="4.1640625" style="2" customWidth="1"/>
    <col min="7683" max="7683" width="25.83203125" style="2" customWidth="1"/>
    <col min="7684" max="7684" width="5.83203125" style="2" customWidth="1"/>
    <col min="7685" max="7685" width="6.6640625" style="2" customWidth="1"/>
    <col min="7686" max="7686" width="6.1640625" style="2" customWidth="1"/>
    <col min="7687" max="7687" width="5.83203125" style="2" customWidth="1"/>
    <col min="7688" max="7688" width="6.1640625" style="2" customWidth="1"/>
    <col min="7689" max="7689" width="6.6640625" style="2" customWidth="1"/>
    <col min="7690" max="7691" width="6.5" style="2" customWidth="1"/>
    <col min="7692" max="7692" width="6" style="2" customWidth="1"/>
    <col min="7693" max="7693" width="6.1640625" style="2" customWidth="1"/>
    <col min="7694" max="7694" width="5.83203125" style="2" customWidth="1"/>
    <col min="7695" max="7695" width="6.1640625" style="2" customWidth="1"/>
    <col min="7696" max="7697" width="6" style="2" customWidth="1"/>
    <col min="7698" max="7698" width="5.83203125" style="2" customWidth="1"/>
    <col min="7699" max="7699" width="6.5" style="2" customWidth="1"/>
    <col min="7700" max="7700" width="5.83203125" style="2" customWidth="1"/>
    <col min="7701" max="7701" width="6.1640625" style="2" customWidth="1"/>
    <col min="7702" max="7702" width="6.5" style="2" customWidth="1"/>
    <col min="7703" max="7704" width="6" style="2" customWidth="1"/>
    <col min="7705" max="7705" width="6.1640625" style="2" customWidth="1"/>
    <col min="7706" max="7706" width="6.83203125" style="2" customWidth="1"/>
    <col min="7707" max="7708" width="5.5" style="2" customWidth="1"/>
    <col min="7709" max="7937" width="5.5" style="2"/>
    <col min="7938" max="7938" width="4.1640625" style="2" customWidth="1"/>
    <col min="7939" max="7939" width="25.83203125" style="2" customWidth="1"/>
    <col min="7940" max="7940" width="5.83203125" style="2" customWidth="1"/>
    <col min="7941" max="7941" width="6.6640625" style="2" customWidth="1"/>
    <col min="7942" max="7942" width="6.1640625" style="2" customWidth="1"/>
    <col min="7943" max="7943" width="5.83203125" style="2" customWidth="1"/>
    <col min="7944" max="7944" width="6.1640625" style="2" customWidth="1"/>
    <col min="7945" max="7945" width="6.6640625" style="2" customWidth="1"/>
    <col min="7946" max="7947" width="6.5" style="2" customWidth="1"/>
    <col min="7948" max="7948" width="6" style="2" customWidth="1"/>
    <col min="7949" max="7949" width="6.1640625" style="2" customWidth="1"/>
    <col min="7950" max="7950" width="5.83203125" style="2" customWidth="1"/>
    <col min="7951" max="7951" width="6.1640625" style="2" customWidth="1"/>
    <col min="7952" max="7953" width="6" style="2" customWidth="1"/>
    <col min="7954" max="7954" width="5.83203125" style="2" customWidth="1"/>
    <col min="7955" max="7955" width="6.5" style="2" customWidth="1"/>
    <col min="7956" max="7956" width="5.83203125" style="2" customWidth="1"/>
    <col min="7957" max="7957" width="6.1640625" style="2" customWidth="1"/>
    <col min="7958" max="7958" width="6.5" style="2" customWidth="1"/>
    <col min="7959" max="7960" width="6" style="2" customWidth="1"/>
    <col min="7961" max="7961" width="6.1640625" style="2" customWidth="1"/>
    <col min="7962" max="7962" width="6.83203125" style="2" customWidth="1"/>
    <col min="7963" max="7964" width="5.5" style="2" customWidth="1"/>
    <col min="7965" max="8193" width="5.5" style="2"/>
    <col min="8194" max="8194" width="4.1640625" style="2" customWidth="1"/>
    <col min="8195" max="8195" width="25.83203125" style="2" customWidth="1"/>
    <col min="8196" max="8196" width="5.83203125" style="2" customWidth="1"/>
    <col min="8197" max="8197" width="6.6640625" style="2" customWidth="1"/>
    <col min="8198" max="8198" width="6.1640625" style="2" customWidth="1"/>
    <col min="8199" max="8199" width="5.83203125" style="2" customWidth="1"/>
    <col min="8200" max="8200" width="6.1640625" style="2" customWidth="1"/>
    <col min="8201" max="8201" width="6.6640625" style="2" customWidth="1"/>
    <col min="8202" max="8203" width="6.5" style="2" customWidth="1"/>
    <col min="8204" max="8204" width="6" style="2" customWidth="1"/>
    <col min="8205" max="8205" width="6.1640625" style="2" customWidth="1"/>
    <col min="8206" max="8206" width="5.83203125" style="2" customWidth="1"/>
    <col min="8207" max="8207" width="6.1640625" style="2" customWidth="1"/>
    <col min="8208" max="8209" width="6" style="2" customWidth="1"/>
    <col min="8210" max="8210" width="5.83203125" style="2" customWidth="1"/>
    <col min="8211" max="8211" width="6.5" style="2" customWidth="1"/>
    <col min="8212" max="8212" width="5.83203125" style="2" customWidth="1"/>
    <col min="8213" max="8213" width="6.1640625" style="2" customWidth="1"/>
    <col min="8214" max="8214" width="6.5" style="2" customWidth="1"/>
    <col min="8215" max="8216" width="6" style="2" customWidth="1"/>
    <col min="8217" max="8217" width="6.1640625" style="2" customWidth="1"/>
    <col min="8218" max="8218" width="6.83203125" style="2" customWidth="1"/>
    <col min="8219" max="8220" width="5.5" style="2" customWidth="1"/>
    <col min="8221" max="8449" width="5.5" style="2"/>
    <col min="8450" max="8450" width="4.1640625" style="2" customWidth="1"/>
    <col min="8451" max="8451" width="25.83203125" style="2" customWidth="1"/>
    <col min="8452" max="8452" width="5.83203125" style="2" customWidth="1"/>
    <col min="8453" max="8453" width="6.6640625" style="2" customWidth="1"/>
    <col min="8454" max="8454" width="6.1640625" style="2" customWidth="1"/>
    <col min="8455" max="8455" width="5.83203125" style="2" customWidth="1"/>
    <col min="8456" max="8456" width="6.1640625" style="2" customWidth="1"/>
    <col min="8457" max="8457" width="6.6640625" style="2" customWidth="1"/>
    <col min="8458" max="8459" width="6.5" style="2" customWidth="1"/>
    <col min="8460" max="8460" width="6" style="2" customWidth="1"/>
    <col min="8461" max="8461" width="6.1640625" style="2" customWidth="1"/>
    <col min="8462" max="8462" width="5.83203125" style="2" customWidth="1"/>
    <col min="8463" max="8463" width="6.1640625" style="2" customWidth="1"/>
    <col min="8464" max="8465" width="6" style="2" customWidth="1"/>
    <col min="8466" max="8466" width="5.83203125" style="2" customWidth="1"/>
    <col min="8467" max="8467" width="6.5" style="2" customWidth="1"/>
    <col min="8468" max="8468" width="5.83203125" style="2" customWidth="1"/>
    <col min="8469" max="8469" width="6.1640625" style="2" customWidth="1"/>
    <col min="8470" max="8470" width="6.5" style="2" customWidth="1"/>
    <col min="8471" max="8472" width="6" style="2" customWidth="1"/>
    <col min="8473" max="8473" width="6.1640625" style="2" customWidth="1"/>
    <col min="8474" max="8474" width="6.83203125" style="2" customWidth="1"/>
    <col min="8475" max="8476" width="5.5" style="2" customWidth="1"/>
    <col min="8477" max="8705" width="5.5" style="2"/>
    <col min="8706" max="8706" width="4.1640625" style="2" customWidth="1"/>
    <col min="8707" max="8707" width="25.83203125" style="2" customWidth="1"/>
    <col min="8708" max="8708" width="5.83203125" style="2" customWidth="1"/>
    <col min="8709" max="8709" width="6.6640625" style="2" customWidth="1"/>
    <col min="8710" max="8710" width="6.1640625" style="2" customWidth="1"/>
    <col min="8711" max="8711" width="5.83203125" style="2" customWidth="1"/>
    <col min="8712" max="8712" width="6.1640625" style="2" customWidth="1"/>
    <col min="8713" max="8713" width="6.6640625" style="2" customWidth="1"/>
    <col min="8714" max="8715" width="6.5" style="2" customWidth="1"/>
    <col min="8716" max="8716" width="6" style="2" customWidth="1"/>
    <col min="8717" max="8717" width="6.1640625" style="2" customWidth="1"/>
    <col min="8718" max="8718" width="5.83203125" style="2" customWidth="1"/>
    <col min="8719" max="8719" width="6.1640625" style="2" customWidth="1"/>
    <col min="8720" max="8721" width="6" style="2" customWidth="1"/>
    <col min="8722" max="8722" width="5.83203125" style="2" customWidth="1"/>
    <col min="8723" max="8723" width="6.5" style="2" customWidth="1"/>
    <col min="8724" max="8724" width="5.83203125" style="2" customWidth="1"/>
    <col min="8725" max="8725" width="6.1640625" style="2" customWidth="1"/>
    <col min="8726" max="8726" width="6.5" style="2" customWidth="1"/>
    <col min="8727" max="8728" width="6" style="2" customWidth="1"/>
    <col min="8729" max="8729" width="6.1640625" style="2" customWidth="1"/>
    <col min="8730" max="8730" width="6.83203125" style="2" customWidth="1"/>
    <col min="8731" max="8732" width="5.5" style="2" customWidth="1"/>
    <col min="8733" max="8961" width="5.5" style="2"/>
    <col min="8962" max="8962" width="4.1640625" style="2" customWidth="1"/>
    <col min="8963" max="8963" width="25.83203125" style="2" customWidth="1"/>
    <col min="8964" max="8964" width="5.83203125" style="2" customWidth="1"/>
    <col min="8965" max="8965" width="6.6640625" style="2" customWidth="1"/>
    <col min="8966" max="8966" width="6.1640625" style="2" customWidth="1"/>
    <col min="8967" max="8967" width="5.83203125" style="2" customWidth="1"/>
    <col min="8968" max="8968" width="6.1640625" style="2" customWidth="1"/>
    <col min="8969" max="8969" width="6.6640625" style="2" customWidth="1"/>
    <col min="8970" max="8971" width="6.5" style="2" customWidth="1"/>
    <col min="8972" max="8972" width="6" style="2" customWidth="1"/>
    <col min="8973" max="8973" width="6.1640625" style="2" customWidth="1"/>
    <col min="8974" max="8974" width="5.83203125" style="2" customWidth="1"/>
    <col min="8975" max="8975" width="6.1640625" style="2" customWidth="1"/>
    <col min="8976" max="8977" width="6" style="2" customWidth="1"/>
    <col min="8978" max="8978" width="5.83203125" style="2" customWidth="1"/>
    <col min="8979" max="8979" width="6.5" style="2" customWidth="1"/>
    <col min="8980" max="8980" width="5.83203125" style="2" customWidth="1"/>
    <col min="8981" max="8981" width="6.1640625" style="2" customWidth="1"/>
    <col min="8982" max="8982" width="6.5" style="2" customWidth="1"/>
    <col min="8983" max="8984" width="6" style="2" customWidth="1"/>
    <col min="8985" max="8985" width="6.1640625" style="2" customWidth="1"/>
    <col min="8986" max="8986" width="6.83203125" style="2" customWidth="1"/>
    <col min="8987" max="8988" width="5.5" style="2" customWidth="1"/>
    <col min="8989" max="9217" width="5.5" style="2"/>
    <col min="9218" max="9218" width="4.1640625" style="2" customWidth="1"/>
    <col min="9219" max="9219" width="25.83203125" style="2" customWidth="1"/>
    <col min="9220" max="9220" width="5.83203125" style="2" customWidth="1"/>
    <col min="9221" max="9221" width="6.6640625" style="2" customWidth="1"/>
    <col min="9222" max="9222" width="6.1640625" style="2" customWidth="1"/>
    <col min="9223" max="9223" width="5.83203125" style="2" customWidth="1"/>
    <col min="9224" max="9224" width="6.1640625" style="2" customWidth="1"/>
    <col min="9225" max="9225" width="6.6640625" style="2" customWidth="1"/>
    <col min="9226" max="9227" width="6.5" style="2" customWidth="1"/>
    <col min="9228" max="9228" width="6" style="2" customWidth="1"/>
    <col min="9229" max="9229" width="6.1640625" style="2" customWidth="1"/>
    <col min="9230" max="9230" width="5.83203125" style="2" customWidth="1"/>
    <col min="9231" max="9231" width="6.1640625" style="2" customWidth="1"/>
    <col min="9232" max="9233" width="6" style="2" customWidth="1"/>
    <col min="9234" max="9234" width="5.83203125" style="2" customWidth="1"/>
    <col min="9235" max="9235" width="6.5" style="2" customWidth="1"/>
    <col min="9236" max="9236" width="5.83203125" style="2" customWidth="1"/>
    <col min="9237" max="9237" width="6.1640625" style="2" customWidth="1"/>
    <col min="9238" max="9238" width="6.5" style="2" customWidth="1"/>
    <col min="9239" max="9240" width="6" style="2" customWidth="1"/>
    <col min="9241" max="9241" width="6.1640625" style="2" customWidth="1"/>
    <col min="9242" max="9242" width="6.83203125" style="2" customWidth="1"/>
    <col min="9243" max="9244" width="5.5" style="2" customWidth="1"/>
    <col min="9245" max="9473" width="5.5" style="2"/>
    <col min="9474" max="9474" width="4.1640625" style="2" customWidth="1"/>
    <col min="9475" max="9475" width="25.83203125" style="2" customWidth="1"/>
    <col min="9476" max="9476" width="5.83203125" style="2" customWidth="1"/>
    <col min="9477" max="9477" width="6.6640625" style="2" customWidth="1"/>
    <col min="9478" max="9478" width="6.1640625" style="2" customWidth="1"/>
    <col min="9479" max="9479" width="5.83203125" style="2" customWidth="1"/>
    <col min="9480" max="9480" width="6.1640625" style="2" customWidth="1"/>
    <col min="9481" max="9481" width="6.6640625" style="2" customWidth="1"/>
    <col min="9482" max="9483" width="6.5" style="2" customWidth="1"/>
    <col min="9484" max="9484" width="6" style="2" customWidth="1"/>
    <col min="9485" max="9485" width="6.1640625" style="2" customWidth="1"/>
    <col min="9486" max="9486" width="5.83203125" style="2" customWidth="1"/>
    <col min="9487" max="9487" width="6.1640625" style="2" customWidth="1"/>
    <col min="9488" max="9489" width="6" style="2" customWidth="1"/>
    <col min="9490" max="9490" width="5.83203125" style="2" customWidth="1"/>
    <col min="9491" max="9491" width="6.5" style="2" customWidth="1"/>
    <col min="9492" max="9492" width="5.83203125" style="2" customWidth="1"/>
    <col min="9493" max="9493" width="6.1640625" style="2" customWidth="1"/>
    <col min="9494" max="9494" width="6.5" style="2" customWidth="1"/>
    <col min="9495" max="9496" width="6" style="2" customWidth="1"/>
    <col min="9497" max="9497" width="6.1640625" style="2" customWidth="1"/>
    <col min="9498" max="9498" width="6.83203125" style="2" customWidth="1"/>
    <col min="9499" max="9500" width="5.5" style="2" customWidth="1"/>
    <col min="9501" max="9729" width="5.5" style="2"/>
    <col min="9730" max="9730" width="4.1640625" style="2" customWidth="1"/>
    <col min="9731" max="9731" width="25.83203125" style="2" customWidth="1"/>
    <col min="9732" max="9732" width="5.83203125" style="2" customWidth="1"/>
    <col min="9733" max="9733" width="6.6640625" style="2" customWidth="1"/>
    <col min="9734" max="9734" width="6.1640625" style="2" customWidth="1"/>
    <col min="9735" max="9735" width="5.83203125" style="2" customWidth="1"/>
    <col min="9736" max="9736" width="6.1640625" style="2" customWidth="1"/>
    <col min="9737" max="9737" width="6.6640625" style="2" customWidth="1"/>
    <col min="9738" max="9739" width="6.5" style="2" customWidth="1"/>
    <col min="9740" max="9740" width="6" style="2" customWidth="1"/>
    <col min="9741" max="9741" width="6.1640625" style="2" customWidth="1"/>
    <col min="9742" max="9742" width="5.83203125" style="2" customWidth="1"/>
    <col min="9743" max="9743" width="6.1640625" style="2" customWidth="1"/>
    <col min="9744" max="9745" width="6" style="2" customWidth="1"/>
    <col min="9746" max="9746" width="5.83203125" style="2" customWidth="1"/>
    <col min="9747" max="9747" width="6.5" style="2" customWidth="1"/>
    <col min="9748" max="9748" width="5.83203125" style="2" customWidth="1"/>
    <col min="9749" max="9749" width="6.1640625" style="2" customWidth="1"/>
    <col min="9750" max="9750" width="6.5" style="2" customWidth="1"/>
    <col min="9751" max="9752" width="6" style="2" customWidth="1"/>
    <col min="9753" max="9753" width="6.1640625" style="2" customWidth="1"/>
    <col min="9754" max="9754" width="6.83203125" style="2" customWidth="1"/>
    <col min="9755" max="9756" width="5.5" style="2" customWidth="1"/>
    <col min="9757" max="9985" width="5.5" style="2"/>
    <col min="9986" max="9986" width="4.1640625" style="2" customWidth="1"/>
    <col min="9987" max="9987" width="25.83203125" style="2" customWidth="1"/>
    <col min="9988" max="9988" width="5.83203125" style="2" customWidth="1"/>
    <col min="9989" max="9989" width="6.6640625" style="2" customWidth="1"/>
    <col min="9990" max="9990" width="6.1640625" style="2" customWidth="1"/>
    <col min="9991" max="9991" width="5.83203125" style="2" customWidth="1"/>
    <col min="9992" max="9992" width="6.1640625" style="2" customWidth="1"/>
    <col min="9993" max="9993" width="6.6640625" style="2" customWidth="1"/>
    <col min="9994" max="9995" width="6.5" style="2" customWidth="1"/>
    <col min="9996" max="9996" width="6" style="2" customWidth="1"/>
    <col min="9997" max="9997" width="6.1640625" style="2" customWidth="1"/>
    <col min="9998" max="9998" width="5.83203125" style="2" customWidth="1"/>
    <col min="9999" max="9999" width="6.1640625" style="2" customWidth="1"/>
    <col min="10000" max="10001" width="6" style="2" customWidth="1"/>
    <col min="10002" max="10002" width="5.83203125" style="2" customWidth="1"/>
    <col min="10003" max="10003" width="6.5" style="2" customWidth="1"/>
    <col min="10004" max="10004" width="5.83203125" style="2" customWidth="1"/>
    <col min="10005" max="10005" width="6.1640625" style="2" customWidth="1"/>
    <col min="10006" max="10006" width="6.5" style="2" customWidth="1"/>
    <col min="10007" max="10008" width="6" style="2" customWidth="1"/>
    <col min="10009" max="10009" width="6.1640625" style="2" customWidth="1"/>
    <col min="10010" max="10010" width="6.83203125" style="2" customWidth="1"/>
    <col min="10011" max="10012" width="5.5" style="2" customWidth="1"/>
    <col min="10013" max="10241" width="5.5" style="2"/>
    <col min="10242" max="10242" width="4.1640625" style="2" customWidth="1"/>
    <col min="10243" max="10243" width="25.83203125" style="2" customWidth="1"/>
    <col min="10244" max="10244" width="5.83203125" style="2" customWidth="1"/>
    <col min="10245" max="10245" width="6.6640625" style="2" customWidth="1"/>
    <col min="10246" max="10246" width="6.1640625" style="2" customWidth="1"/>
    <col min="10247" max="10247" width="5.83203125" style="2" customWidth="1"/>
    <col min="10248" max="10248" width="6.1640625" style="2" customWidth="1"/>
    <col min="10249" max="10249" width="6.6640625" style="2" customWidth="1"/>
    <col min="10250" max="10251" width="6.5" style="2" customWidth="1"/>
    <col min="10252" max="10252" width="6" style="2" customWidth="1"/>
    <col min="10253" max="10253" width="6.1640625" style="2" customWidth="1"/>
    <col min="10254" max="10254" width="5.83203125" style="2" customWidth="1"/>
    <col min="10255" max="10255" width="6.1640625" style="2" customWidth="1"/>
    <col min="10256" max="10257" width="6" style="2" customWidth="1"/>
    <col min="10258" max="10258" width="5.83203125" style="2" customWidth="1"/>
    <col min="10259" max="10259" width="6.5" style="2" customWidth="1"/>
    <col min="10260" max="10260" width="5.83203125" style="2" customWidth="1"/>
    <col min="10261" max="10261" width="6.1640625" style="2" customWidth="1"/>
    <col min="10262" max="10262" width="6.5" style="2" customWidth="1"/>
    <col min="10263" max="10264" width="6" style="2" customWidth="1"/>
    <col min="10265" max="10265" width="6.1640625" style="2" customWidth="1"/>
    <col min="10266" max="10266" width="6.83203125" style="2" customWidth="1"/>
    <col min="10267" max="10268" width="5.5" style="2" customWidth="1"/>
    <col min="10269" max="10497" width="5.5" style="2"/>
    <col min="10498" max="10498" width="4.1640625" style="2" customWidth="1"/>
    <col min="10499" max="10499" width="25.83203125" style="2" customWidth="1"/>
    <col min="10500" max="10500" width="5.83203125" style="2" customWidth="1"/>
    <col min="10501" max="10501" width="6.6640625" style="2" customWidth="1"/>
    <col min="10502" max="10502" width="6.1640625" style="2" customWidth="1"/>
    <col min="10503" max="10503" width="5.83203125" style="2" customWidth="1"/>
    <col min="10504" max="10504" width="6.1640625" style="2" customWidth="1"/>
    <col min="10505" max="10505" width="6.6640625" style="2" customWidth="1"/>
    <col min="10506" max="10507" width="6.5" style="2" customWidth="1"/>
    <col min="10508" max="10508" width="6" style="2" customWidth="1"/>
    <col min="10509" max="10509" width="6.1640625" style="2" customWidth="1"/>
    <col min="10510" max="10510" width="5.83203125" style="2" customWidth="1"/>
    <col min="10511" max="10511" width="6.1640625" style="2" customWidth="1"/>
    <col min="10512" max="10513" width="6" style="2" customWidth="1"/>
    <col min="10514" max="10514" width="5.83203125" style="2" customWidth="1"/>
    <col min="10515" max="10515" width="6.5" style="2" customWidth="1"/>
    <col min="10516" max="10516" width="5.83203125" style="2" customWidth="1"/>
    <col min="10517" max="10517" width="6.1640625" style="2" customWidth="1"/>
    <col min="10518" max="10518" width="6.5" style="2" customWidth="1"/>
    <col min="10519" max="10520" width="6" style="2" customWidth="1"/>
    <col min="10521" max="10521" width="6.1640625" style="2" customWidth="1"/>
    <col min="10522" max="10522" width="6.83203125" style="2" customWidth="1"/>
    <col min="10523" max="10524" width="5.5" style="2" customWidth="1"/>
    <col min="10525" max="10753" width="5.5" style="2"/>
    <col min="10754" max="10754" width="4.1640625" style="2" customWidth="1"/>
    <col min="10755" max="10755" width="25.83203125" style="2" customWidth="1"/>
    <col min="10756" max="10756" width="5.83203125" style="2" customWidth="1"/>
    <col min="10757" max="10757" width="6.6640625" style="2" customWidth="1"/>
    <col min="10758" max="10758" width="6.1640625" style="2" customWidth="1"/>
    <col min="10759" max="10759" width="5.83203125" style="2" customWidth="1"/>
    <col min="10760" max="10760" width="6.1640625" style="2" customWidth="1"/>
    <col min="10761" max="10761" width="6.6640625" style="2" customWidth="1"/>
    <col min="10762" max="10763" width="6.5" style="2" customWidth="1"/>
    <col min="10764" max="10764" width="6" style="2" customWidth="1"/>
    <col min="10765" max="10765" width="6.1640625" style="2" customWidth="1"/>
    <col min="10766" max="10766" width="5.83203125" style="2" customWidth="1"/>
    <col min="10767" max="10767" width="6.1640625" style="2" customWidth="1"/>
    <col min="10768" max="10769" width="6" style="2" customWidth="1"/>
    <col min="10770" max="10770" width="5.83203125" style="2" customWidth="1"/>
    <col min="10771" max="10771" width="6.5" style="2" customWidth="1"/>
    <col min="10772" max="10772" width="5.83203125" style="2" customWidth="1"/>
    <col min="10773" max="10773" width="6.1640625" style="2" customWidth="1"/>
    <col min="10774" max="10774" width="6.5" style="2" customWidth="1"/>
    <col min="10775" max="10776" width="6" style="2" customWidth="1"/>
    <col min="10777" max="10777" width="6.1640625" style="2" customWidth="1"/>
    <col min="10778" max="10778" width="6.83203125" style="2" customWidth="1"/>
    <col min="10779" max="10780" width="5.5" style="2" customWidth="1"/>
    <col min="10781" max="11009" width="5.5" style="2"/>
    <col min="11010" max="11010" width="4.1640625" style="2" customWidth="1"/>
    <col min="11011" max="11011" width="25.83203125" style="2" customWidth="1"/>
    <col min="11012" max="11012" width="5.83203125" style="2" customWidth="1"/>
    <col min="11013" max="11013" width="6.6640625" style="2" customWidth="1"/>
    <col min="11014" max="11014" width="6.1640625" style="2" customWidth="1"/>
    <col min="11015" max="11015" width="5.83203125" style="2" customWidth="1"/>
    <col min="11016" max="11016" width="6.1640625" style="2" customWidth="1"/>
    <col min="11017" max="11017" width="6.6640625" style="2" customWidth="1"/>
    <col min="11018" max="11019" width="6.5" style="2" customWidth="1"/>
    <col min="11020" max="11020" width="6" style="2" customWidth="1"/>
    <col min="11021" max="11021" width="6.1640625" style="2" customWidth="1"/>
    <col min="11022" max="11022" width="5.83203125" style="2" customWidth="1"/>
    <col min="11023" max="11023" width="6.1640625" style="2" customWidth="1"/>
    <col min="11024" max="11025" width="6" style="2" customWidth="1"/>
    <col min="11026" max="11026" width="5.83203125" style="2" customWidth="1"/>
    <col min="11027" max="11027" width="6.5" style="2" customWidth="1"/>
    <col min="11028" max="11028" width="5.83203125" style="2" customWidth="1"/>
    <col min="11029" max="11029" width="6.1640625" style="2" customWidth="1"/>
    <col min="11030" max="11030" width="6.5" style="2" customWidth="1"/>
    <col min="11031" max="11032" width="6" style="2" customWidth="1"/>
    <col min="11033" max="11033" width="6.1640625" style="2" customWidth="1"/>
    <col min="11034" max="11034" width="6.83203125" style="2" customWidth="1"/>
    <col min="11035" max="11036" width="5.5" style="2" customWidth="1"/>
    <col min="11037" max="11265" width="5.5" style="2"/>
    <col min="11266" max="11266" width="4.1640625" style="2" customWidth="1"/>
    <col min="11267" max="11267" width="25.83203125" style="2" customWidth="1"/>
    <col min="11268" max="11268" width="5.83203125" style="2" customWidth="1"/>
    <col min="11269" max="11269" width="6.6640625" style="2" customWidth="1"/>
    <col min="11270" max="11270" width="6.1640625" style="2" customWidth="1"/>
    <col min="11271" max="11271" width="5.83203125" style="2" customWidth="1"/>
    <col min="11272" max="11272" width="6.1640625" style="2" customWidth="1"/>
    <col min="11273" max="11273" width="6.6640625" style="2" customWidth="1"/>
    <col min="11274" max="11275" width="6.5" style="2" customWidth="1"/>
    <col min="11276" max="11276" width="6" style="2" customWidth="1"/>
    <col min="11277" max="11277" width="6.1640625" style="2" customWidth="1"/>
    <col min="11278" max="11278" width="5.83203125" style="2" customWidth="1"/>
    <col min="11279" max="11279" width="6.1640625" style="2" customWidth="1"/>
    <col min="11280" max="11281" width="6" style="2" customWidth="1"/>
    <col min="11282" max="11282" width="5.83203125" style="2" customWidth="1"/>
    <col min="11283" max="11283" width="6.5" style="2" customWidth="1"/>
    <col min="11284" max="11284" width="5.83203125" style="2" customWidth="1"/>
    <col min="11285" max="11285" width="6.1640625" style="2" customWidth="1"/>
    <col min="11286" max="11286" width="6.5" style="2" customWidth="1"/>
    <col min="11287" max="11288" width="6" style="2" customWidth="1"/>
    <col min="11289" max="11289" width="6.1640625" style="2" customWidth="1"/>
    <col min="11290" max="11290" width="6.83203125" style="2" customWidth="1"/>
    <col min="11291" max="11292" width="5.5" style="2" customWidth="1"/>
    <col min="11293" max="11521" width="5.5" style="2"/>
    <col min="11522" max="11522" width="4.1640625" style="2" customWidth="1"/>
    <col min="11523" max="11523" width="25.83203125" style="2" customWidth="1"/>
    <col min="11524" max="11524" width="5.83203125" style="2" customWidth="1"/>
    <col min="11525" max="11525" width="6.6640625" style="2" customWidth="1"/>
    <col min="11526" max="11526" width="6.1640625" style="2" customWidth="1"/>
    <col min="11527" max="11527" width="5.83203125" style="2" customWidth="1"/>
    <col min="11528" max="11528" width="6.1640625" style="2" customWidth="1"/>
    <col min="11529" max="11529" width="6.6640625" style="2" customWidth="1"/>
    <col min="11530" max="11531" width="6.5" style="2" customWidth="1"/>
    <col min="11532" max="11532" width="6" style="2" customWidth="1"/>
    <col min="11533" max="11533" width="6.1640625" style="2" customWidth="1"/>
    <col min="11534" max="11534" width="5.83203125" style="2" customWidth="1"/>
    <col min="11535" max="11535" width="6.1640625" style="2" customWidth="1"/>
    <col min="11536" max="11537" width="6" style="2" customWidth="1"/>
    <col min="11538" max="11538" width="5.83203125" style="2" customWidth="1"/>
    <col min="11539" max="11539" width="6.5" style="2" customWidth="1"/>
    <col min="11540" max="11540" width="5.83203125" style="2" customWidth="1"/>
    <col min="11541" max="11541" width="6.1640625" style="2" customWidth="1"/>
    <col min="11542" max="11542" width="6.5" style="2" customWidth="1"/>
    <col min="11543" max="11544" width="6" style="2" customWidth="1"/>
    <col min="11545" max="11545" width="6.1640625" style="2" customWidth="1"/>
    <col min="11546" max="11546" width="6.83203125" style="2" customWidth="1"/>
    <col min="11547" max="11548" width="5.5" style="2" customWidth="1"/>
    <col min="11549" max="11777" width="5.5" style="2"/>
    <col min="11778" max="11778" width="4.1640625" style="2" customWidth="1"/>
    <col min="11779" max="11779" width="25.83203125" style="2" customWidth="1"/>
    <col min="11780" max="11780" width="5.83203125" style="2" customWidth="1"/>
    <col min="11781" max="11781" width="6.6640625" style="2" customWidth="1"/>
    <col min="11782" max="11782" width="6.1640625" style="2" customWidth="1"/>
    <col min="11783" max="11783" width="5.83203125" style="2" customWidth="1"/>
    <col min="11784" max="11784" width="6.1640625" style="2" customWidth="1"/>
    <col min="11785" max="11785" width="6.6640625" style="2" customWidth="1"/>
    <col min="11786" max="11787" width="6.5" style="2" customWidth="1"/>
    <col min="11788" max="11788" width="6" style="2" customWidth="1"/>
    <col min="11789" max="11789" width="6.1640625" style="2" customWidth="1"/>
    <col min="11790" max="11790" width="5.83203125" style="2" customWidth="1"/>
    <col min="11791" max="11791" width="6.1640625" style="2" customWidth="1"/>
    <col min="11792" max="11793" width="6" style="2" customWidth="1"/>
    <col min="11794" max="11794" width="5.83203125" style="2" customWidth="1"/>
    <col min="11795" max="11795" width="6.5" style="2" customWidth="1"/>
    <col min="11796" max="11796" width="5.83203125" style="2" customWidth="1"/>
    <col min="11797" max="11797" width="6.1640625" style="2" customWidth="1"/>
    <col min="11798" max="11798" width="6.5" style="2" customWidth="1"/>
    <col min="11799" max="11800" width="6" style="2" customWidth="1"/>
    <col min="11801" max="11801" width="6.1640625" style="2" customWidth="1"/>
    <col min="11802" max="11802" width="6.83203125" style="2" customWidth="1"/>
    <col min="11803" max="11804" width="5.5" style="2" customWidth="1"/>
    <col min="11805" max="12033" width="5.5" style="2"/>
    <col min="12034" max="12034" width="4.1640625" style="2" customWidth="1"/>
    <col min="12035" max="12035" width="25.83203125" style="2" customWidth="1"/>
    <col min="12036" max="12036" width="5.83203125" style="2" customWidth="1"/>
    <col min="12037" max="12037" width="6.6640625" style="2" customWidth="1"/>
    <col min="12038" max="12038" width="6.1640625" style="2" customWidth="1"/>
    <col min="12039" max="12039" width="5.83203125" style="2" customWidth="1"/>
    <col min="12040" max="12040" width="6.1640625" style="2" customWidth="1"/>
    <col min="12041" max="12041" width="6.6640625" style="2" customWidth="1"/>
    <col min="12042" max="12043" width="6.5" style="2" customWidth="1"/>
    <col min="12044" max="12044" width="6" style="2" customWidth="1"/>
    <col min="12045" max="12045" width="6.1640625" style="2" customWidth="1"/>
    <col min="12046" max="12046" width="5.83203125" style="2" customWidth="1"/>
    <col min="12047" max="12047" width="6.1640625" style="2" customWidth="1"/>
    <col min="12048" max="12049" width="6" style="2" customWidth="1"/>
    <col min="12050" max="12050" width="5.83203125" style="2" customWidth="1"/>
    <col min="12051" max="12051" width="6.5" style="2" customWidth="1"/>
    <col min="12052" max="12052" width="5.83203125" style="2" customWidth="1"/>
    <col min="12053" max="12053" width="6.1640625" style="2" customWidth="1"/>
    <col min="12054" max="12054" width="6.5" style="2" customWidth="1"/>
    <col min="12055" max="12056" width="6" style="2" customWidth="1"/>
    <col min="12057" max="12057" width="6.1640625" style="2" customWidth="1"/>
    <col min="12058" max="12058" width="6.83203125" style="2" customWidth="1"/>
    <col min="12059" max="12060" width="5.5" style="2" customWidth="1"/>
    <col min="12061" max="12289" width="5.5" style="2"/>
    <col min="12290" max="12290" width="4.1640625" style="2" customWidth="1"/>
    <col min="12291" max="12291" width="25.83203125" style="2" customWidth="1"/>
    <col min="12292" max="12292" width="5.83203125" style="2" customWidth="1"/>
    <col min="12293" max="12293" width="6.6640625" style="2" customWidth="1"/>
    <col min="12294" max="12294" width="6.1640625" style="2" customWidth="1"/>
    <col min="12295" max="12295" width="5.83203125" style="2" customWidth="1"/>
    <col min="12296" max="12296" width="6.1640625" style="2" customWidth="1"/>
    <col min="12297" max="12297" width="6.6640625" style="2" customWidth="1"/>
    <col min="12298" max="12299" width="6.5" style="2" customWidth="1"/>
    <col min="12300" max="12300" width="6" style="2" customWidth="1"/>
    <col min="12301" max="12301" width="6.1640625" style="2" customWidth="1"/>
    <col min="12302" max="12302" width="5.83203125" style="2" customWidth="1"/>
    <col min="12303" max="12303" width="6.1640625" style="2" customWidth="1"/>
    <col min="12304" max="12305" width="6" style="2" customWidth="1"/>
    <col min="12306" max="12306" width="5.83203125" style="2" customWidth="1"/>
    <col min="12307" max="12307" width="6.5" style="2" customWidth="1"/>
    <col min="12308" max="12308" width="5.83203125" style="2" customWidth="1"/>
    <col min="12309" max="12309" width="6.1640625" style="2" customWidth="1"/>
    <col min="12310" max="12310" width="6.5" style="2" customWidth="1"/>
    <col min="12311" max="12312" width="6" style="2" customWidth="1"/>
    <col min="12313" max="12313" width="6.1640625" style="2" customWidth="1"/>
    <col min="12314" max="12314" width="6.83203125" style="2" customWidth="1"/>
    <col min="12315" max="12316" width="5.5" style="2" customWidth="1"/>
    <col min="12317" max="12545" width="5.5" style="2"/>
    <col min="12546" max="12546" width="4.1640625" style="2" customWidth="1"/>
    <col min="12547" max="12547" width="25.83203125" style="2" customWidth="1"/>
    <col min="12548" max="12548" width="5.83203125" style="2" customWidth="1"/>
    <col min="12549" max="12549" width="6.6640625" style="2" customWidth="1"/>
    <col min="12550" max="12550" width="6.1640625" style="2" customWidth="1"/>
    <col min="12551" max="12551" width="5.83203125" style="2" customWidth="1"/>
    <col min="12552" max="12552" width="6.1640625" style="2" customWidth="1"/>
    <col min="12553" max="12553" width="6.6640625" style="2" customWidth="1"/>
    <col min="12554" max="12555" width="6.5" style="2" customWidth="1"/>
    <col min="12556" max="12556" width="6" style="2" customWidth="1"/>
    <col min="12557" max="12557" width="6.1640625" style="2" customWidth="1"/>
    <col min="12558" max="12558" width="5.83203125" style="2" customWidth="1"/>
    <col min="12559" max="12559" width="6.1640625" style="2" customWidth="1"/>
    <col min="12560" max="12561" width="6" style="2" customWidth="1"/>
    <col min="12562" max="12562" width="5.83203125" style="2" customWidth="1"/>
    <col min="12563" max="12563" width="6.5" style="2" customWidth="1"/>
    <col min="12564" max="12564" width="5.83203125" style="2" customWidth="1"/>
    <col min="12565" max="12565" width="6.1640625" style="2" customWidth="1"/>
    <col min="12566" max="12566" width="6.5" style="2" customWidth="1"/>
    <col min="12567" max="12568" width="6" style="2" customWidth="1"/>
    <col min="12569" max="12569" width="6.1640625" style="2" customWidth="1"/>
    <col min="12570" max="12570" width="6.83203125" style="2" customWidth="1"/>
    <col min="12571" max="12572" width="5.5" style="2" customWidth="1"/>
    <col min="12573" max="12801" width="5.5" style="2"/>
    <col min="12802" max="12802" width="4.1640625" style="2" customWidth="1"/>
    <col min="12803" max="12803" width="25.83203125" style="2" customWidth="1"/>
    <col min="12804" max="12804" width="5.83203125" style="2" customWidth="1"/>
    <col min="12805" max="12805" width="6.6640625" style="2" customWidth="1"/>
    <col min="12806" max="12806" width="6.1640625" style="2" customWidth="1"/>
    <col min="12807" max="12807" width="5.83203125" style="2" customWidth="1"/>
    <col min="12808" max="12808" width="6.1640625" style="2" customWidth="1"/>
    <col min="12809" max="12809" width="6.6640625" style="2" customWidth="1"/>
    <col min="12810" max="12811" width="6.5" style="2" customWidth="1"/>
    <col min="12812" max="12812" width="6" style="2" customWidth="1"/>
    <col min="12813" max="12813" width="6.1640625" style="2" customWidth="1"/>
    <col min="12814" max="12814" width="5.83203125" style="2" customWidth="1"/>
    <col min="12815" max="12815" width="6.1640625" style="2" customWidth="1"/>
    <col min="12816" max="12817" width="6" style="2" customWidth="1"/>
    <col min="12818" max="12818" width="5.83203125" style="2" customWidth="1"/>
    <col min="12819" max="12819" width="6.5" style="2" customWidth="1"/>
    <col min="12820" max="12820" width="5.83203125" style="2" customWidth="1"/>
    <col min="12821" max="12821" width="6.1640625" style="2" customWidth="1"/>
    <col min="12822" max="12822" width="6.5" style="2" customWidth="1"/>
    <col min="12823" max="12824" width="6" style="2" customWidth="1"/>
    <col min="12825" max="12825" width="6.1640625" style="2" customWidth="1"/>
    <col min="12826" max="12826" width="6.83203125" style="2" customWidth="1"/>
    <col min="12827" max="12828" width="5.5" style="2" customWidth="1"/>
    <col min="12829" max="13057" width="5.5" style="2"/>
    <col min="13058" max="13058" width="4.1640625" style="2" customWidth="1"/>
    <col min="13059" max="13059" width="25.83203125" style="2" customWidth="1"/>
    <col min="13060" max="13060" width="5.83203125" style="2" customWidth="1"/>
    <col min="13061" max="13061" width="6.6640625" style="2" customWidth="1"/>
    <col min="13062" max="13062" width="6.1640625" style="2" customWidth="1"/>
    <col min="13063" max="13063" width="5.83203125" style="2" customWidth="1"/>
    <col min="13064" max="13064" width="6.1640625" style="2" customWidth="1"/>
    <col min="13065" max="13065" width="6.6640625" style="2" customWidth="1"/>
    <col min="13066" max="13067" width="6.5" style="2" customWidth="1"/>
    <col min="13068" max="13068" width="6" style="2" customWidth="1"/>
    <col min="13069" max="13069" width="6.1640625" style="2" customWidth="1"/>
    <col min="13070" max="13070" width="5.83203125" style="2" customWidth="1"/>
    <col min="13071" max="13071" width="6.1640625" style="2" customWidth="1"/>
    <col min="13072" max="13073" width="6" style="2" customWidth="1"/>
    <col min="13074" max="13074" width="5.83203125" style="2" customWidth="1"/>
    <col min="13075" max="13075" width="6.5" style="2" customWidth="1"/>
    <col min="13076" max="13076" width="5.83203125" style="2" customWidth="1"/>
    <col min="13077" max="13077" width="6.1640625" style="2" customWidth="1"/>
    <col min="13078" max="13078" width="6.5" style="2" customWidth="1"/>
    <col min="13079" max="13080" width="6" style="2" customWidth="1"/>
    <col min="13081" max="13081" width="6.1640625" style="2" customWidth="1"/>
    <col min="13082" max="13082" width="6.83203125" style="2" customWidth="1"/>
    <col min="13083" max="13084" width="5.5" style="2" customWidth="1"/>
    <col min="13085" max="13313" width="5.5" style="2"/>
    <col min="13314" max="13314" width="4.1640625" style="2" customWidth="1"/>
    <col min="13315" max="13315" width="25.83203125" style="2" customWidth="1"/>
    <col min="13316" max="13316" width="5.83203125" style="2" customWidth="1"/>
    <col min="13317" max="13317" width="6.6640625" style="2" customWidth="1"/>
    <col min="13318" max="13318" width="6.1640625" style="2" customWidth="1"/>
    <col min="13319" max="13319" width="5.83203125" style="2" customWidth="1"/>
    <col min="13320" max="13320" width="6.1640625" style="2" customWidth="1"/>
    <col min="13321" max="13321" width="6.6640625" style="2" customWidth="1"/>
    <col min="13322" max="13323" width="6.5" style="2" customWidth="1"/>
    <col min="13324" max="13324" width="6" style="2" customWidth="1"/>
    <col min="13325" max="13325" width="6.1640625" style="2" customWidth="1"/>
    <col min="13326" max="13326" width="5.83203125" style="2" customWidth="1"/>
    <col min="13327" max="13327" width="6.1640625" style="2" customWidth="1"/>
    <col min="13328" max="13329" width="6" style="2" customWidth="1"/>
    <col min="13330" max="13330" width="5.83203125" style="2" customWidth="1"/>
    <col min="13331" max="13331" width="6.5" style="2" customWidth="1"/>
    <col min="13332" max="13332" width="5.83203125" style="2" customWidth="1"/>
    <col min="13333" max="13333" width="6.1640625" style="2" customWidth="1"/>
    <col min="13334" max="13334" width="6.5" style="2" customWidth="1"/>
    <col min="13335" max="13336" width="6" style="2" customWidth="1"/>
    <col min="13337" max="13337" width="6.1640625" style="2" customWidth="1"/>
    <col min="13338" max="13338" width="6.83203125" style="2" customWidth="1"/>
    <col min="13339" max="13340" width="5.5" style="2" customWidth="1"/>
    <col min="13341" max="13569" width="5.5" style="2"/>
    <col min="13570" max="13570" width="4.1640625" style="2" customWidth="1"/>
    <col min="13571" max="13571" width="25.83203125" style="2" customWidth="1"/>
    <col min="13572" max="13572" width="5.83203125" style="2" customWidth="1"/>
    <col min="13573" max="13573" width="6.6640625" style="2" customWidth="1"/>
    <col min="13574" max="13574" width="6.1640625" style="2" customWidth="1"/>
    <col min="13575" max="13575" width="5.83203125" style="2" customWidth="1"/>
    <col min="13576" max="13576" width="6.1640625" style="2" customWidth="1"/>
    <col min="13577" max="13577" width="6.6640625" style="2" customWidth="1"/>
    <col min="13578" max="13579" width="6.5" style="2" customWidth="1"/>
    <col min="13580" max="13580" width="6" style="2" customWidth="1"/>
    <col min="13581" max="13581" width="6.1640625" style="2" customWidth="1"/>
    <col min="13582" max="13582" width="5.83203125" style="2" customWidth="1"/>
    <col min="13583" max="13583" width="6.1640625" style="2" customWidth="1"/>
    <col min="13584" max="13585" width="6" style="2" customWidth="1"/>
    <col min="13586" max="13586" width="5.83203125" style="2" customWidth="1"/>
    <col min="13587" max="13587" width="6.5" style="2" customWidth="1"/>
    <col min="13588" max="13588" width="5.83203125" style="2" customWidth="1"/>
    <col min="13589" max="13589" width="6.1640625" style="2" customWidth="1"/>
    <col min="13590" max="13590" width="6.5" style="2" customWidth="1"/>
    <col min="13591" max="13592" width="6" style="2" customWidth="1"/>
    <col min="13593" max="13593" width="6.1640625" style="2" customWidth="1"/>
    <col min="13594" max="13594" width="6.83203125" style="2" customWidth="1"/>
    <col min="13595" max="13596" width="5.5" style="2" customWidth="1"/>
    <col min="13597" max="13825" width="5.5" style="2"/>
    <col min="13826" max="13826" width="4.1640625" style="2" customWidth="1"/>
    <col min="13827" max="13827" width="25.83203125" style="2" customWidth="1"/>
    <col min="13828" max="13828" width="5.83203125" style="2" customWidth="1"/>
    <col min="13829" max="13829" width="6.6640625" style="2" customWidth="1"/>
    <col min="13830" max="13830" width="6.1640625" style="2" customWidth="1"/>
    <col min="13831" max="13831" width="5.83203125" style="2" customWidth="1"/>
    <col min="13832" max="13832" width="6.1640625" style="2" customWidth="1"/>
    <col min="13833" max="13833" width="6.6640625" style="2" customWidth="1"/>
    <col min="13834" max="13835" width="6.5" style="2" customWidth="1"/>
    <col min="13836" max="13836" width="6" style="2" customWidth="1"/>
    <col min="13837" max="13837" width="6.1640625" style="2" customWidth="1"/>
    <col min="13838" max="13838" width="5.83203125" style="2" customWidth="1"/>
    <col min="13839" max="13839" width="6.1640625" style="2" customWidth="1"/>
    <col min="13840" max="13841" width="6" style="2" customWidth="1"/>
    <col min="13842" max="13842" width="5.83203125" style="2" customWidth="1"/>
    <col min="13843" max="13843" width="6.5" style="2" customWidth="1"/>
    <col min="13844" max="13844" width="5.83203125" style="2" customWidth="1"/>
    <col min="13845" max="13845" width="6.1640625" style="2" customWidth="1"/>
    <col min="13846" max="13846" width="6.5" style="2" customWidth="1"/>
    <col min="13847" max="13848" width="6" style="2" customWidth="1"/>
    <col min="13849" max="13849" width="6.1640625" style="2" customWidth="1"/>
    <col min="13850" max="13850" width="6.83203125" style="2" customWidth="1"/>
    <col min="13851" max="13852" width="5.5" style="2" customWidth="1"/>
    <col min="13853" max="14081" width="5.5" style="2"/>
    <col min="14082" max="14082" width="4.1640625" style="2" customWidth="1"/>
    <col min="14083" max="14083" width="25.83203125" style="2" customWidth="1"/>
    <col min="14084" max="14084" width="5.83203125" style="2" customWidth="1"/>
    <col min="14085" max="14085" width="6.6640625" style="2" customWidth="1"/>
    <col min="14086" max="14086" width="6.1640625" style="2" customWidth="1"/>
    <col min="14087" max="14087" width="5.83203125" style="2" customWidth="1"/>
    <col min="14088" max="14088" width="6.1640625" style="2" customWidth="1"/>
    <col min="14089" max="14089" width="6.6640625" style="2" customWidth="1"/>
    <col min="14090" max="14091" width="6.5" style="2" customWidth="1"/>
    <col min="14092" max="14092" width="6" style="2" customWidth="1"/>
    <col min="14093" max="14093" width="6.1640625" style="2" customWidth="1"/>
    <col min="14094" max="14094" width="5.83203125" style="2" customWidth="1"/>
    <col min="14095" max="14095" width="6.1640625" style="2" customWidth="1"/>
    <col min="14096" max="14097" width="6" style="2" customWidth="1"/>
    <col min="14098" max="14098" width="5.83203125" style="2" customWidth="1"/>
    <col min="14099" max="14099" width="6.5" style="2" customWidth="1"/>
    <col min="14100" max="14100" width="5.83203125" style="2" customWidth="1"/>
    <col min="14101" max="14101" width="6.1640625" style="2" customWidth="1"/>
    <col min="14102" max="14102" width="6.5" style="2" customWidth="1"/>
    <col min="14103" max="14104" width="6" style="2" customWidth="1"/>
    <col min="14105" max="14105" width="6.1640625" style="2" customWidth="1"/>
    <col min="14106" max="14106" width="6.83203125" style="2" customWidth="1"/>
    <col min="14107" max="14108" width="5.5" style="2" customWidth="1"/>
    <col min="14109" max="14337" width="5.5" style="2"/>
    <col min="14338" max="14338" width="4.1640625" style="2" customWidth="1"/>
    <col min="14339" max="14339" width="25.83203125" style="2" customWidth="1"/>
    <col min="14340" max="14340" width="5.83203125" style="2" customWidth="1"/>
    <col min="14341" max="14341" width="6.6640625" style="2" customWidth="1"/>
    <col min="14342" max="14342" width="6.1640625" style="2" customWidth="1"/>
    <col min="14343" max="14343" width="5.83203125" style="2" customWidth="1"/>
    <col min="14344" max="14344" width="6.1640625" style="2" customWidth="1"/>
    <col min="14345" max="14345" width="6.6640625" style="2" customWidth="1"/>
    <col min="14346" max="14347" width="6.5" style="2" customWidth="1"/>
    <col min="14348" max="14348" width="6" style="2" customWidth="1"/>
    <col min="14349" max="14349" width="6.1640625" style="2" customWidth="1"/>
    <col min="14350" max="14350" width="5.83203125" style="2" customWidth="1"/>
    <col min="14351" max="14351" width="6.1640625" style="2" customWidth="1"/>
    <col min="14352" max="14353" width="6" style="2" customWidth="1"/>
    <col min="14354" max="14354" width="5.83203125" style="2" customWidth="1"/>
    <col min="14355" max="14355" width="6.5" style="2" customWidth="1"/>
    <col min="14356" max="14356" width="5.83203125" style="2" customWidth="1"/>
    <col min="14357" max="14357" width="6.1640625" style="2" customWidth="1"/>
    <col min="14358" max="14358" width="6.5" style="2" customWidth="1"/>
    <col min="14359" max="14360" width="6" style="2" customWidth="1"/>
    <col min="14361" max="14361" width="6.1640625" style="2" customWidth="1"/>
    <col min="14362" max="14362" width="6.83203125" style="2" customWidth="1"/>
    <col min="14363" max="14364" width="5.5" style="2" customWidth="1"/>
    <col min="14365" max="14593" width="5.5" style="2"/>
    <col min="14594" max="14594" width="4.1640625" style="2" customWidth="1"/>
    <col min="14595" max="14595" width="25.83203125" style="2" customWidth="1"/>
    <col min="14596" max="14596" width="5.83203125" style="2" customWidth="1"/>
    <col min="14597" max="14597" width="6.6640625" style="2" customWidth="1"/>
    <col min="14598" max="14598" width="6.1640625" style="2" customWidth="1"/>
    <col min="14599" max="14599" width="5.83203125" style="2" customWidth="1"/>
    <col min="14600" max="14600" width="6.1640625" style="2" customWidth="1"/>
    <col min="14601" max="14601" width="6.6640625" style="2" customWidth="1"/>
    <col min="14602" max="14603" width="6.5" style="2" customWidth="1"/>
    <col min="14604" max="14604" width="6" style="2" customWidth="1"/>
    <col min="14605" max="14605" width="6.1640625" style="2" customWidth="1"/>
    <col min="14606" max="14606" width="5.83203125" style="2" customWidth="1"/>
    <col min="14607" max="14607" width="6.1640625" style="2" customWidth="1"/>
    <col min="14608" max="14609" width="6" style="2" customWidth="1"/>
    <col min="14610" max="14610" width="5.83203125" style="2" customWidth="1"/>
    <col min="14611" max="14611" width="6.5" style="2" customWidth="1"/>
    <col min="14612" max="14612" width="5.83203125" style="2" customWidth="1"/>
    <col min="14613" max="14613" width="6.1640625" style="2" customWidth="1"/>
    <col min="14614" max="14614" width="6.5" style="2" customWidth="1"/>
    <col min="14615" max="14616" width="6" style="2" customWidth="1"/>
    <col min="14617" max="14617" width="6.1640625" style="2" customWidth="1"/>
    <col min="14618" max="14618" width="6.83203125" style="2" customWidth="1"/>
    <col min="14619" max="14620" width="5.5" style="2" customWidth="1"/>
    <col min="14621" max="14849" width="5.5" style="2"/>
    <col min="14850" max="14850" width="4.1640625" style="2" customWidth="1"/>
    <col min="14851" max="14851" width="25.83203125" style="2" customWidth="1"/>
    <col min="14852" max="14852" width="5.83203125" style="2" customWidth="1"/>
    <col min="14853" max="14853" width="6.6640625" style="2" customWidth="1"/>
    <col min="14854" max="14854" width="6.1640625" style="2" customWidth="1"/>
    <col min="14855" max="14855" width="5.83203125" style="2" customWidth="1"/>
    <col min="14856" max="14856" width="6.1640625" style="2" customWidth="1"/>
    <col min="14857" max="14857" width="6.6640625" style="2" customWidth="1"/>
    <col min="14858" max="14859" width="6.5" style="2" customWidth="1"/>
    <col min="14860" max="14860" width="6" style="2" customWidth="1"/>
    <col min="14861" max="14861" width="6.1640625" style="2" customWidth="1"/>
    <col min="14862" max="14862" width="5.83203125" style="2" customWidth="1"/>
    <col min="14863" max="14863" width="6.1640625" style="2" customWidth="1"/>
    <col min="14864" max="14865" width="6" style="2" customWidth="1"/>
    <col min="14866" max="14866" width="5.83203125" style="2" customWidth="1"/>
    <col min="14867" max="14867" width="6.5" style="2" customWidth="1"/>
    <col min="14868" max="14868" width="5.83203125" style="2" customWidth="1"/>
    <col min="14869" max="14869" width="6.1640625" style="2" customWidth="1"/>
    <col min="14870" max="14870" width="6.5" style="2" customWidth="1"/>
    <col min="14871" max="14872" width="6" style="2" customWidth="1"/>
    <col min="14873" max="14873" width="6.1640625" style="2" customWidth="1"/>
    <col min="14874" max="14874" width="6.83203125" style="2" customWidth="1"/>
    <col min="14875" max="14876" width="5.5" style="2" customWidth="1"/>
    <col min="14877" max="15105" width="5.5" style="2"/>
    <col min="15106" max="15106" width="4.1640625" style="2" customWidth="1"/>
    <col min="15107" max="15107" width="25.83203125" style="2" customWidth="1"/>
    <col min="15108" max="15108" width="5.83203125" style="2" customWidth="1"/>
    <col min="15109" max="15109" width="6.6640625" style="2" customWidth="1"/>
    <col min="15110" max="15110" width="6.1640625" style="2" customWidth="1"/>
    <col min="15111" max="15111" width="5.83203125" style="2" customWidth="1"/>
    <col min="15112" max="15112" width="6.1640625" style="2" customWidth="1"/>
    <col min="15113" max="15113" width="6.6640625" style="2" customWidth="1"/>
    <col min="15114" max="15115" width="6.5" style="2" customWidth="1"/>
    <col min="15116" max="15116" width="6" style="2" customWidth="1"/>
    <col min="15117" max="15117" width="6.1640625" style="2" customWidth="1"/>
    <col min="15118" max="15118" width="5.83203125" style="2" customWidth="1"/>
    <col min="15119" max="15119" width="6.1640625" style="2" customWidth="1"/>
    <col min="15120" max="15121" width="6" style="2" customWidth="1"/>
    <col min="15122" max="15122" width="5.83203125" style="2" customWidth="1"/>
    <col min="15123" max="15123" width="6.5" style="2" customWidth="1"/>
    <col min="15124" max="15124" width="5.83203125" style="2" customWidth="1"/>
    <col min="15125" max="15125" width="6.1640625" style="2" customWidth="1"/>
    <col min="15126" max="15126" width="6.5" style="2" customWidth="1"/>
    <col min="15127" max="15128" width="6" style="2" customWidth="1"/>
    <col min="15129" max="15129" width="6.1640625" style="2" customWidth="1"/>
    <col min="15130" max="15130" width="6.83203125" style="2" customWidth="1"/>
    <col min="15131" max="15132" width="5.5" style="2" customWidth="1"/>
    <col min="15133" max="15361" width="5.5" style="2"/>
    <col min="15362" max="15362" width="4.1640625" style="2" customWidth="1"/>
    <col min="15363" max="15363" width="25.83203125" style="2" customWidth="1"/>
    <col min="15364" max="15364" width="5.83203125" style="2" customWidth="1"/>
    <col min="15365" max="15365" width="6.6640625" style="2" customWidth="1"/>
    <col min="15366" max="15366" width="6.1640625" style="2" customWidth="1"/>
    <col min="15367" max="15367" width="5.83203125" style="2" customWidth="1"/>
    <col min="15368" max="15368" width="6.1640625" style="2" customWidth="1"/>
    <col min="15369" max="15369" width="6.6640625" style="2" customWidth="1"/>
    <col min="15370" max="15371" width="6.5" style="2" customWidth="1"/>
    <col min="15372" max="15372" width="6" style="2" customWidth="1"/>
    <col min="15373" max="15373" width="6.1640625" style="2" customWidth="1"/>
    <col min="15374" max="15374" width="5.83203125" style="2" customWidth="1"/>
    <col min="15375" max="15375" width="6.1640625" style="2" customWidth="1"/>
    <col min="15376" max="15377" width="6" style="2" customWidth="1"/>
    <col min="15378" max="15378" width="5.83203125" style="2" customWidth="1"/>
    <col min="15379" max="15379" width="6.5" style="2" customWidth="1"/>
    <col min="15380" max="15380" width="5.83203125" style="2" customWidth="1"/>
    <col min="15381" max="15381" width="6.1640625" style="2" customWidth="1"/>
    <col min="15382" max="15382" width="6.5" style="2" customWidth="1"/>
    <col min="15383" max="15384" width="6" style="2" customWidth="1"/>
    <col min="15385" max="15385" width="6.1640625" style="2" customWidth="1"/>
    <col min="15386" max="15386" width="6.83203125" style="2" customWidth="1"/>
    <col min="15387" max="15388" width="5.5" style="2" customWidth="1"/>
    <col min="15389" max="15617" width="5.5" style="2"/>
    <col min="15618" max="15618" width="4.1640625" style="2" customWidth="1"/>
    <col min="15619" max="15619" width="25.83203125" style="2" customWidth="1"/>
    <col min="15620" max="15620" width="5.83203125" style="2" customWidth="1"/>
    <col min="15621" max="15621" width="6.6640625" style="2" customWidth="1"/>
    <col min="15622" max="15622" width="6.1640625" style="2" customWidth="1"/>
    <col min="15623" max="15623" width="5.83203125" style="2" customWidth="1"/>
    <col min="15624" max="15624" width="6.1640625" style="2" customWidth="1"/>
    <col min="15625" max="15625" width="6.6640625" style="2" customWidth="1"/>
    <col min="15626" max="15627" width="6.5" style="2" customWidth="1"/>
    <col min="15628" max="15628" width="6" style="2" customWidth="1"/>
    <col min="15629" max="15629" width="6.1640625" style="2" customWidth="1"/>
    <col min="15630" max="15630" width="5.83203125" style="2" customWidth="1"/>
    <col min="15631" max="15631" width="6.1640625" style="2" customWidth="1"/>
    <col min="15632" max="15633" width="6" style="2" customWidth="1"/>
    <col min="15634" max="15634" width="5.83203125" style="2" customWidth="1"/>
    <col min="15635" max="15635" width="6.5" style="2" customWidth="1"/>
    <col min="15636" max="15636" width="5.83203125" style="2" customWidth="1"/>
    <col min="15637" max="15637" width="6.1640625" style="2" customWidth="1"/>
    <col min="15638" max="15638" width="6.5" style="2" customWidth="1"/>
    <col min="15639" max="15640" width="6" style="2" customWidth="1"/>
    <col min="15641" max="15641" width="6.1640625" style="2" customWidth="1"/>
    <col min="15642" max="15642" width="6.83203125" style="2" customWidth="1"/>
    <col min="15643" max="15644" width="5.5" style="2" customWidth="1"/>
    <col min="15645" max="15873" width="5.5" style="2"/>
    <col min="15874" max="15874" width="4.1640625" style="2" customWidth="1"/>
    <col min="15875" max="15875" width="25.83203125" style="2" customWidth="1"/>
    <col min="15876" max="15876" width="5.83203125" style="2" customWidth="1"/>
    <col min="15877" max="15877" width="6.6640625" style="2" customWidth="1"/>
    <col min="15878" max="15878" width="6.1640625" style="2" customWidth="1"/>
    <col min="15879" max="15879" width="5.83203125" style="2" customWidth="1"/>
    <col min="15880" max="15880" width="6.1640625" style="2" customWidth="1"/>
    <col min="15881" max="15881" width="6.6640625" style="2" customWidth="1"/>
    <col min="15882" max="15883" width="6.5" style="2" customWidth="1"/>
    <col min="15884" max="15884" width="6" style="2" customWidth="1"/>
    <col min="15885" max="15885" width="6.1640625" style="2" customWidth="1"/>
    <col min="15886" max="15886" width="5.83203125" style="2" customWidth="1"/>
    <col min="15887" max="15887" width="6.1640625" style="2" customWidth="1"/>
    <col min="15888" max="15889" width="6" style="2" customWidth="1"/>
    <col min="15890" max="15890" width="5.83203125" style="2" customWidth="1"/>
    <col min="15891" max="15891" width="6.5" style="2" customWidth="1"/>
    <col min="15892" max="15892" width="5.83203125" style="2" customWidth="1"/>
    <col min="15893" max="15893" width="6.1640625" style="2" customWidth="1"/>
    <col min="15894" max="15894" width="6.5" style="2" customWidth="1"/>
    <col min="15895" max="15896" width="6" style="2" customWidth="1"/>
    <col min="15897" max="15897" width="6.1640625" style="2" customWidth="1"/>
    <col min="15898" max="15898" width="6.83203125" style="2" customWidth="1"/>
    <col min="15899" max="15900" width="5.5" style="2" customWidth="1"/>
    <col min="15901" max="16129" width="5.5" style="2"/>
    <col min="16130" max="16130" width="4.1640625" style="2" customWidth="1"/>
    <col min="16131" max="16131" width="25.83203125" style="2" customWidth="1"/>
    <col min="16132" max="16132" width="5.83203125" style="2" customWidth="1"/>
    <col min="16133" max="16133" width="6.6640625" style="2" customWidth="1"/>
    <col min="16134" max="16134" width="6.1640625" style="2" customWidth="1"/>
    <col min="16135" max="16135" width="5.83203125" style="2" customWidth="1"/>
    <col min="16136" max="16136" width="6.1640625" style="2" customWidth="1"/>
    <col min="16137" max="16137" width="6.6640625" style="2" customWidth="1"/>
    <col min="16138" max="16139" width="6.5" style="2" customWidth="1"/>
    <col min="16140" max="16140" width="6" style="2" customWidth="1"/>
    <col min="16141" max="16141" width="6.1640625" style="2" customWidth="1"/>
    <col min="16142" max="16142" width="5.83203125" style="2" customWidth="1"/>
    <col min="16143" max="16143" width="6.1640625" style="2" customWidth="1"/>
    <col min="16144" max="16145" width="6" style="2" customWidth="1"/>
    <col min="16146" max="16146" width="5.83203125" style="2" customWidth="1"/>
    <col min="16147" max="16147" width="6.5" style="2" customWidth="1"/>
    <col min="16148" max="16148" width="5.83203125" style="2" customWidth="1"/>
    <col min="16149" max="16149" width="6.1640625" style="2" customWidth="1"/>
    <col min="16150" max="16150" width="6.5" style="2" customWidth="1"/>
    <col min="16151" max="16152" width="6" style="2" customWidth="1"/>
    <col min="16153" max="16153" width="6.1640625" style="2" customWidth="1"/>
    <col min="16154" max="16154" width="6.83203125" style="2" customWidth="1"/>
    <col min="16155" max="16156" width="5.5" style="2" customWidth="1"/>
    <col min="16157" max="16384" width="5.5" style="2"/>
  </cols>
  <sheetData>
    <row r="1" spans="1:28" s="1" customFormat="1" ht="25" customHeight="1" x14ac:dyDescent="0.15">
      <c r="A1" s="772" t="s">
        <v>464</v>
      </c>
      <c r="B1" s="772"/>
      <c r="C1" s="772"/>
      <c r="D1" s="772"/>
      <c r="E1" s="772"/>
      <c r="F1" s="772"/>
      <c r="G1" s="772"/>
      <c r="H1" s="772"/>
      <c r="I1" s="772"/>
      <c r="J1" s="772"/>
      <c r="K1" s="772"/>
      <c r="L1" s="772"/>
      <c r="M1" s="772"/>
      <c r="N1" s="772"/>
      <c r="O1" s="772"/>
      <c r="P1" s="772"/>
      <c r="Q1" s="772"/>
      <c r="R1" s="772"/>
      <c r="S1" s="772"/>
      <c r="T1" s="772"/>
      <c r="U1" s="772"/>
      <c r="V1" s="773"/>
      <c r="W1" s="877" t="s">
        <v>228</v>
      </c>
      <c r="X1" s="877"/>
      <c r="Y1" s="412"/>
      <c r="Z1" s="412"/>
      <c r="AA1" s="412"/>
    </row>
    <row r="2" spans="1:28" ht="15" customHeight="1" x14ac:dyDescent="0.2">
      <c r="A2" s="835"/>
      <c r="B2" s="835"/>
      <c r="R2" s="967" t="s">
        <v>477</v>
      </c>
      <c r="S2" s="967"/>
      <c r="T2" s="967"/>
      <c r="U2" s="967"/>
      <c r="V2" s="967"/>
      <c r="W2" s="967"/>
      <c r="X2" s="967"/>
    </row>
    <row r="3" spans="1:28" s="35" customFormat="1" ht="20.25" customHeight="1" x14ac:dyDescent="0.15">
      <c r="A3" s="890" t="s">
        <v>294</v>
      </c>
      <c r="B3" s="845" t="s">
        <v>210</v>
      </c>
      <c r="C3" s="780" t="s">
        <v>129</v>
      </c>
      <c r="D3" s="935" t="s">
        <v>211</v>
      </c>
      <c r="E3" s="936"/>
      <c r="F3" s="936"/>
      <c r="G3" s="954"/>
      <c r="H3" s="935" t="s">
        <v>212</v>
      </c>
      <c r="I3" s="936"/>
      <c r="J3" s="936"/>
      <c r="K3" s="936"/>
      <c r="L3" s="936"/>
      <c r="M3" s="936"/>
      <c r="N3" s="936"/>
      <c r="O3" s="936"/>
      <c r="P3" s="936"/>
      <c r="Q3" s="936"/>
      <c r="R3" s="851" t="s">
        <v>6</v>
      </c>
      <c r="S3" s="852"/>
      <c r="T3" s="852"/>
      <c r="U3" s="852"/>
      <c r="V3" s="852"/>
      <c r="W3" s="852"/>
      <c r="X3" s="853"/>
      <c r="Y3" s="413"/>
      <c r="Z3" s="413"/>
      <c r="AA3" s="413"/>
    </row>
    <row r="4" spans="1:28" s="25" customFormat="1" ht="20.25" customHeight="1" x14ac:dyDescent="0.15">
      <c r="A4" s="891"/>
      <c r="B4" s="892"/>
      <c r="C4" s="781"/>
      <c r="D4" s="817" t="s">
        <v>147</v>
      </c>
      <c r="E4" s="817" t="s">
        <v>572</v>
      </c>
      <c r="F4" s="817" t="s">
        <v>565</v>
      </c>
      <c r="G4" s="817" t="s">
        <v>169</v>
      </c>
      <c r="H4" s="817" t="s">
        <v>19</v>
      </c>
      <c r="I4" s="817" t="s">
        <v>304</v>
      </c>
      <c r="J4" s="817" t="s">
        <v>656</v>
      </c>
      <c r="K4" s="817" t="s">
        <v>465</v>
      </c>
      <c r="L4" s="817" t="s">
        <v>573</v>
      </c>
      <c r="M4" s="817" t="s">
        <v>89</v>
      </c>
      <c r="N4" s="817" t="s">
        <v>574</v>
      </c>
      <c r="O4" s="817" t="s">
        <v>520</v>
      </c>
      <c r="P4" s="817" t="s">
        <v>557</v>
      </c>
      <c r="Q4" s="817" t="s">
        <v>15</v>
      </c>
      <c r="R4" s="817" t="s">
        <v>450</v>
      </c>
      <c r="S4" s="817" t="s">
        <v>213</v>
      </c>
      <c r="T4" s="817" t="s">
        <v>214</v>
      </c>
      <c r="U4" s="817" t="s">
        <v>215</v>
      </c>
      <c r="V4" s="964" t="s">
        <v>18</v>
      </c>
      <c r="W4" s="965"/>
      <c r="X4" s="966"/>
      <c r="Y4" s="413"/>
      <c r="Z4" s="413"/>
      <c r="AA4" s="413"/>
      <c r="AB4" s="30"/>
    </row>
    <row r="5" spans="1:28" s="26" customFormat="1" ht="99" customHeight="1" x14ac:dyDescent="0.15">
      <c r="A5" s="891"/>
      <c r="B5" s="892"/>
      <c r="C5" s="782"/>
      <c r="D5" s="818"/>
      <c r="E5" s="818"/>
      <c r="F5" s="818"/>
      <c r="G5" s="818"/>
      <c r="H5" s="818"/>
      <c r="I5" s="818"/>
      <c r="J5" s="818"/>
      <c r="K5" s="818"/>
      <c r="L5" s="818"/>
      <c r="M5" s="818"/>
      <c r="N5" s="818"/>
      <c r="O5" s="818"/>
      <c r="P5" s="818"/>
      <c r="Q5" s="818"/>
      <c r="R5" s="818"/>
      <c r="S5" s="818"/>
      <c r="T5" s="818"/>
      <c r="U5" s="818"/>
      <c r="V5" s="257" t="s">
        <v>531</v>
      </c>
      <c r="W5" s="258" t="s">
        <v>20</v>
      </c>
      <c r="X5" s="259" t="s">
        <v>21</v>
      </c>
      <c r="Y5" s="461"/>
      <c r="Z5" s="461"/>
      <c r="AA5" s="461"/>
      <c r="AB5" s="461"/>
    </row>
    <row r="6" spans="1:28" s="27" customFormat="1" ht="15" customHeight="1" x14ac:dyDescent="0.15">
      <c r="A6" s="260">
        <v>1</v>
      </c>
      <c r="B6" s="260">
        <v>2</v>
      </c>
      <c r="C6" s="260">
        <v>3</v>
      </c>
      <c r="D6" s="260">
        <v>4</v>
      </c>
      <c r="E6" s="260">
        <v>5</v>
      </c>
      <c r="F6" s="260">
        <v>6</v>
      </c>
      <c r="G6" s="260">
        <v>7</v>
      </c>
      <c r="H6" s="260">
        <v>8</v>
      </c>
      <c r="I6" s="260">
        <v>9</v>
      </c>
      <c r="J6" s="260">
        <v>10</v>
      </c>
      <c r="K6" s="260">
        <v>11</v>
      </c>
      <c r="L6" s="260">
        <v>12</v>
      </c>
      <c r="M6" s="260">
        <v>13</v>
      </c>
      <c r="N6" s="260">
        <v>14</v>
      </c>
      <c r="O6" s="260">
        <v>15</v>
      </c>
      <c r="P6" s="260">
        <v>16</v>
      </c>
      <c r="Q6" s="260">
        <v>17</v>
      </c>
      <c r="R6" s="260">
        <v>18</v>
      </c>
      <c r="S6" s="260">
        <v>19</v>
      </c>
      <c r="T6" s="260">
        <v>20</v>
      </c>
      <c r="U6" s="260">
        <v>21</v>
      </c>
      <c r="V6" s="260">
        <v>22</v>
      </c>
      <c r="W6" s="260">
        <v>23</v>
      </c>
      <c r="X6" s="260">
        <v>24</v>
      </c>
    </row>
    <row r="7" spans="1:28" s="5" customFormat="1" ht="26.25" customHeight="1" x14ac:dyDescent="0.15">
      <c r="A7" s="208" t="s">
        <v>22</v>
      </c>
      <c r="B7" s="261" t="s">
        <v>411</v>
      </c>
      <c r="C7" s="481">
        <f t="shared" ref="C7:R7" si="0">SUM(C8:C11)</f>
        <v>0</v>
      </c>
      <c r="D7" s="481">
        <f t="shared" si="0"/>
        <v>0</v>
      </c>
      <c r="E7" s="481">
        <f t="shared" si="0"/>
        <v>0</v>
      </c>
      <c r="F7" s="481">
        <f t="shared" si="0"/>
        <v>0</v>
      </c>
      <c r="G7" s="481">
        <f t="shared" si="0"/>
        <v>0</v>
      </c>
      <c r="H7" s="481">
        <f t="shared" si="0"/>
        <v>0</v>
      </c>
      <c r="I7" s="481">
        <f t="shared" si="0"/>
        <v>0</v>
      </c>
      <c r="J7" s="481">
        <f t="shared" si="0"/>
        <v>0</v>
      </c>
      <c r="K7" s="481">
        <f t="shared" si="0"/>
        <v>0</v>
      </c>
      <c r="L7" s="481">
        <f t="shared" si="0"/>
        <v>0</v>
      </c>
      <c r="M7" s="481">
        <f t="shared" si="0"/>
        <v>0</v>
      </c>
      <c r="N7" s="481">
        <f t="shared" si="0"/>
        <v>0</v>
      </c>
      <c r="O7" s="481">
        <f t="shared" si="0"/>
        <v>0</v>
      </c>
      <c r="P7" s="481">
        <f t="shared" si="0"/>
        <v>0</v>
      </c>
      <c r="Q7" s="481">
        <f t="shared" si="0"/>
        <v>0</v>
      </c>
      <c r="R7" s="481">
        <f t="shared" si="0"/>
        <v>0</v>
      </c>
      <c r="S7" s="481">
        <f t="shared" ref="S7:X7" si="1">SUM(S8:S11)</f>
        <v>0</v>
      </c>
      <c r="T7" s="481">
        <f t="shared" si="1"/>
        <v>0</v>
      </c>
      <c r="U7" s="481">
        <f t="shared" si="1"/>
        <v>0</v>
      </c>
      <c r="V7" s="481">
        <f t="shared" si="1"/>
        <v>0</v>
      </c>
      <c r="W7" s="481">
        <f t="shared" si="1"/>
        <v>0</v>
      </c>
      <c r="X7" s="481">
        <f t="shared" si="1"/>
        <v>0</v>
      </c>
      <c r="Y7" s="138" t="str">
        <f>IF(AND(H7&lt;=C7,I7&lt;=C7,J7&lt;=C7,K7&lt;=C7,L7&lt;=C7,M7&lt;=C7,N7&lt;=C7,O7&lt;=C7,P7&lt;=C7,Q7&lt;=C7),"Đúng","Sai")</f>
        <v>Đúng</v>
      </c>
      <c r="Z7" s="138" t="str">
        <f>IF(C7=R7+S7+T7+U7,"Đúng","Sai")</f>
        <v>Đúng</v>
      </c>
      <c r="AA7" s="138" t="str">
        <f>IF(U7=V7+W7,"Đúng","Sai")</f>
        <v>Đúng</v>
      </c>
      <c r="AB7" s="138" t="str">
        <f>IF(X7&lt;=W7,"Đúng","Sai")</f>
        <v>Đúng</v>
      </c>
    </row>
    <row r="8" spans="1:28" s="5" customFormat="1" ht="15" customHeight="1" x14ac:dyDescent="0.15">
      <c r="A8" s="248"/>
      <c r="B8" s="263" t="s">
        <v>144</v>
      </c>
      <c r="C8" s="352">
        <f>SUM(D8:G8)</f>
        <v>0</v>
      </c>
      <c r="D8" s="674"/>
      <c r="E8" s="534"/>
      <c r="F8" s="534"/>
      <c r="G8" s="534"/>
      <c r="H8" s="674"/>
      <c r="I8" s="674"/>
      <c r="J8" s="674"/>
      <c r="K8" s="674"/>
      <c r="L8" s="674"/>
      <c r="M8" s="674"/>
      <c r="N8" s="674"/>
      <c r="O8" s="674"/>
      <c r="P8" s="674"/>
      <c r="Q8" s="674"/>
      <c r="R8" s="674"/>
      <c r="S8" s="674"/>
      <c r="T8" s="674"/>
      <c r="U8" s="674"/>
      <c r="V8" s="674"/>
      <c r="W8" s="674"/>
      <c r="X8" s="674"/>
      <c r="Y8" s="138" t="str">
        <f t="shared" ref="Y8:Y26" si="2">IF(AND(H8&lt;=C8,I8&lt;=C8,J8&lt;=C8,K8&lt;=C8,L8&lt;=C8,M8&lt;=C8,N8&lt;=C8,O8&lt;=C8,P8&lt;=C8,Q8&lt;=C8),"Đúng","Sai")</f>
        <v>Đúng</v>
      </c>
      <c r="Z8" s="138" t="str">
        <f t="shared" ref="Z8:Z26" si="3">IF(C8=R8+S8+T8+U8,"Đúng","Sai")</f>
        <v>Đúng</v>
      </c>
      <c r="AA8" s="138" t="str">
        <f t="shared" ref="AA8:AA26" si="4">IF(U8=V8+W8,"Đúng","Sai")</f>
        <v>Đúng</v>
      </c>
      <c r="AB8" s="138" t="str">
        <f t="shared" ref="AB8:AB26" si="5">IF(X8&lt;=W8,"Đúng","Sai")</f>
        <v>Đúng</v>
      </c>
    </row>
    <row r="9" spans="1:28" s="5" customFormat="1" ht="15" customHeight="1" x14ac:dyDescent="0.15">
      <c r="A9" s="204"/>
      <c r="B9" s="201" t="s">
        <v>24</v>
      </c>
      <c r="C9" s="352">
        <f>SUM(D9:G9)</f>
        <v>0</v>
      </c>
      <c r="D9" s="104"/>
      <c r="E9" s="104"/>
      <c r="F9" s="535"/>
      <c r="G9" s="535"/>
      <c r="H9" s="104"/>
      <c r="I9" s="104"/>
      <c r="J9" s="104"/>
      <c r="K9" s="104"/>
      <c r="L9" s="104"/>
      <c r="M9" s="104"/>
      <c r="N9" s="104"/>
      <c r="O9" s="104"/>
      <c r="P9" s="104"/>
      <c r="Q9" s="104"/>
      <c r="R9" s="104"/>
      <c r="S9" s="104"/>
      <c r="T9" s="104"/>
      <c r="U9" s="104"/>
      <c r="V9" s="104"/>
      <c r="W9" s="104"/>
      <c r="X9" s="104"/>
      <c r="Y9" s="138" t="str">
        <f t="shared" si="2"/>
        <v>Đúng</v>
      </c>
      <c r="Z9" s="138" t="str">
        <f t="shared" si="3"/>
        <v>Đúng</v>
      </c>
      <c r="AA9" s="138" t="str">
        <f t="shared" si="4"/>
        <v>Đúng</v>
      </c>
      <c r="AB9" s="138" t="str">
        <f t="shared" si="5"/>
        <v>Đúng</v>
      </c>
    </row>
    <row r="10" spans="1:28" s="5" customFormat="1" ht="15" customHeight="1" x14ac:dyDescent="0.15">
      <c r="A10" s="204"/>
      <c r="B10" s="201" t="s">
        <v>25</v>
      </c>
      <c r="C10" s="352">
        <f>SUM(D10:G10)</f>
        <v>0</v>
      </c>
      <c r="D10" s="104"/>
      <c r="E10" s="104"/>
      <c r="F10" s="104"/>
      <c r="G10" s="535"/>
      <c r="H10" s="104"/>
      <c r="I10" s="104"/>
      <c r="J10" s="104"/>
      <c r="K10" s="104"/>
      <c r="L10" s="104"/>
      <c r="M10" s="104"/>
      <c r="N10" s="104"/>
      <c r="O10" s="104"/>
      <c r="P10" s="104"/>
      <c r="Q10" s="104"/>
      <c r="R10" s="104"/>
      <c r="S10" s="104"/>
      <c r="T10" s="104"/>
      <c r="U10" s="104"/>
      <c r="V10" s="104"/>
      <c r="W10" s="104"/>
      <c r="X10" s="104"/>
      <c r="Y10" s="138" t="str">
        <f t="shared" si="2"/>
        <v>Đúng</v>
      </c>
      <c r="Z10" s="138" t="str">
        <f t="shared" si="3"/>
        <v>Đúng</v>
      </c>
      <c r="AA10" s="138" t="str">
        <f t="shared" si="4"/>
        <v>Đúng</v>
      </c>
      <c r="AB10" s="138" t="str">
        <f t="shared" si="5"/>
        <v>Đúng</v>
      </c>
    </row>
    <row r="11" spans="1:28" s="5" customFormat="1" ht="15" customHeight="1" x14ac:dyDescent="0.15">
      <c r="A11" s="264"/>
      <c r="B11" s="265" t="s">
        <v>26</v>
      </c>
      <c r="C11" s="352">
        <f>SUM(D11:G11)</f>
        <v>0</v>
      </c>
      <c r="D11" s="107"/>
      <c r="E11" s="107"/>
      <c r="F11" s="107"/>
      <c r="G11" s="107"/>
      <c r="H11" s="107"/>
      <c r="I11" s="107"/>
      <c r="J11" s="107"/>
      <c r="K11" s="107"/>
      <c r="L11" s="107"/>
      <c r="M11" s="107"/>
      <c r="N11" s="107"/>
      <c r="O11" s="107"/>
      <c r="P11" s="107"/>
      <c r="Q11" s="107"/>
      <c r="R11" s="107"/>
      <c r="S11" s="107"/>
      <c r="T11" s="104"/>
      <c r="U11" s="104"/>
      <c r="V11" s="107"/>
      <c r="W11" s="107"/>
      <c r="X11" s="107"/>
      <c r="Y11" s="138" t="str">
        <f t="shared" si="2"/>
        <v>Đúng</v>
      </c>
      <c r="Z11" s="138" t="str">
        <f t="shared" si="3"/>
        <v>Đúng</v>
      </c>
      <c r="AA11" s="138" t="str">
        <f t="shared" si="4"/>
        <v>Đúng</v>
      </c>
      <c r="AB11" s="138" t="str">
        <f t="shared" si="5"/>
        <v>Đúng</v>
      </c>
    </row>
    <row r="12" spans="1:28" s="5" customFormat="1" ht="15" customHeight="1" x14ac:dyDescent="0.15">
      <c r="A12" s="243" t="s">
        <v>27</v>
      </c>
      <c r="B12" s="266" t="s">
        <v>28</v>
      </c>
      <c r="C12" s="481">
        <f t="shared" ref="C12:R12" si="6">SUM(C13:C18)</f>
        <v>0</v>
      </c>
      <c r="D12" s="481">
        <f t="shared" si="6"/>
        <v>0</v>
      </c>
      <c r="E12" s="481">
        <f t="shared" si="6"/>
        <v>0</v>
      </c>
      <c r="F12" s="481">
        <f t="shared" si="6"/>
        <v>0</v>
      </c>
      <c r="G12" s="481">
        <f t="shared" si="6"/>
        <v>0</v>
      </c>
      <c r="H12" s="481">
        <f t="shared" si="6"/>
        <v>0</v>
      </c>
      <c r="I12" s="481">
        <f t="shared" si="6"/>
        <v>0</v>
      </c>
      <c r="J12" s="481">
        <f t="shared" si="6"/>
        <v>0</v>
      </c>
      <c r="K12" s="481">
        <f t="shared" si="6"/>
        <v>0</v>
      </c>
      <c r="L12" s="481">
        <f t="shared" si="6"/>
        <v>0</v>
      </c>
      <c r="M12" s="481">
        <f t="shared" si="6"/>
        <v>0</v>
      </c>
      <c r="N12" s="481">
        <f t="shared" si="6"/>
        <v>0</v>
      </c>
      <c r="O12" s="481">
        <f t="shared" si="6"/>
        <v>0</v>
      </c>
      <c r="P12" s="481">
        <f t="shared" si="6"/>
        <v>0</v>
      </c>
      <c r="Q12" s="481">
        <f t="shared" si="6"/>
        <v>0</v>
      </c>
      <c r="R12" s="481">
        <f t="shared" si="6"/>
        <v>0</v>
      </c>
      <c r="S12" s="481">
        <f t="shared" ref="S12:X12" si="7">SUM(S13:S18)</f>
        <v>0</v>
      </c>
      <c r="T12" s="481">
        <f t="shared" si="7"/>
        <v>0</v>
      </c>
      <c r="U12" s="481">
        <f t="shared" si="7"/>
        <v>0</v>
      </c>
      <c r="V12" s="481">
        <f t="shared" si="7"/>
        <v>0</v>
      </c>
      <c r="W12" s="481">
        <f t="shared" si="7"/>
        <v>0</v>
      </c>
      <c r="X12" s="481">
        <f t="shared" si="7"/>
        <v>0</v>
      </c>
      <c r="Y12" s="138" t="str">
        <f t="shared" si="2"/>
        <v>Đúng</v>
      </c>
      <c r="Z12" s="138" t="str">
        <f t="shared" si="3"/>
        <v>Đúng</v>
      </c>
      <c r="AA12" s="138" t="str">
        <f t="shared" si="4"/>
        <v>Đúng</v>
      </c>
      <c r="AB12" s="138" t="str">
        <f t="shared" si="5"/>
        <v>Đúng</v>
      </c>
    </row>
    <row r="13" spans="1:28" s="5" customFormat="1" ht="15" customHeight="1" x14ac:dyDescent="0.15">
      <c r="A13" s="245"/>
      <c r="B13" s="267" t="s">
        <v>93</v>
      </c>
      <c r="C13" s="352">
        <f t="shared" ref="C13:C18" si="8">SUM(D13:G13)</f>
        <v>0</v>
      </c>
      <c r="D13" s="674"/>
      <c r="E13" s="534"/>
      <c r="F13" s="534"/>
      <c r="G13" s="534"/>
      <c r="H13" s="674"/>
      <c r="I13" s="674"/>
      <c r="J13" s="674"/>
      <c r="K13" s="674"/>
      <c r="L13" s="674"/>
      <c r="M13" s="674"/>
      <c r="N13" s="674"/>
      <c r="O13" s="674"/>
      <c r="P13" s="674"/>
      <c r="Q13" s="674"/>
      <c r="R13" s="674"/>
      <c r="S13" s="674"/>
      <c r="T13" s="104"/>
      <c r="U13" s="104"/>
      <c r="V13" s="674"/>
      <c r="W13" s="674"/>
      <c r="X13" s="674"/>
      <c r="Y13" s="138" t="str">
        <f t="shared" si="2"/>
        <v>Đúng</v>
      </c>
      <c r="Z13" s="138" t="str">
        <f t="shared" si="3"/>
        <v>Đúng</v>
      </c>
      <c r="AA13" s="138" t="str">
        <f t="shared" si="4"/>
        <v>Đúng</v>
      </c>
      <c r="AB13" s="138" t="str">
        <f t="shared" si="5"/>
        <v>Đúng</v>
      </c>
    </row>
    <row r="14" spans="1:28" s="5" customFormat="1" ht="15" customHeight="1" x14ac:dyDescent="0.15">
      <c r="A14" s="268"/>
      <c r="B14" s="216" t="s">
        <v>171</v>
      </c>
      <c r="C14" s="352">
        <f t="shared" si="8"/>
        <v>0</v>
      </c>
      <c r="D14" s="104"/>
      <c r="E14" s="104"/>
      <c r="F14" s="535"/>
      <c r="G14" s="535"/>
      <c r="H14" s="104"/>
      <c r="I14" s="104"/>
      <c r="J14" s="104"/>
      <c r="K14" s="104"/>
      <c r="L14" s="104"/>
      <c r="M14" s="104"/>
      <c r="N14" s="104"/>
      <c r="O14" s="104"/>
      <c r="P14" s="104"/>
      <c r="Q14" s="104"/>
      <c r="R14" s="104"/>
      <c r="S14" s="104"/>
      <c r="T14" s="104"/>
      <c r="U14" s="104"/>
      <c r="V14" s="104"/>
      <c r="W14" s="104"/>
      <c r="X14" s="104"/>
      <c r="Y14" s="138" t="str">
        <f t="shared" si="2"/>
        <v>Đúng</v>
      </c>
      <c r="Z14" s="138" t="str">
        <f t="shared" si="3"/>
        <v>Đúng</v>
      </c>
      <c r="AA14" s="138" t="str">
        <f t="shared" si="4"/>
        <v>Đúng</v>
      </c>
      <c r="AB14" s="138" t="str">
        <f t="shared" si="5"/>
        <v>Đúng</v>
      </c>
    </row>
    <row r="15" spans="1:28" s="5" customFormat="1" ht="15" customHeight="1" x14ac:dyDescent="0.15">
      <c r="A15" s="268"/>
      <c r="B15" s="201" t="s">
        <v>172</v>
      </c>
      <c r="C15" s="352">
        <f t="shared" si="8"/>
        <v>0</v>
      </c>
      <c r="D15" s="104"/>
      <c r="E15" s="104"/>
      <c r="F15" s="104"/>
      <c r="G15" s="535"/>
      <c r="H15" s="104"/>
      <c r="I15" s="104"/>
      <c r="J15" s="104"/>
      <c r="K15" s="104"/>
      <c r="L15" s="104"/>
      <c r="M15" s="104"/>
      <c r="N15" s="104"/>
      <c r="O15" s="104"/>
      <c r="P15" s="104"/>
      <c r="Q15" s="104"/>
      <c r="R15" s="104"/>
      <c r="S15" s="104"/>
      <c r="T15" s="104"/>
      <c r="U15" s="104"/>
      <c r="V15" s="104"/>
      <c r="W15" s="104"/>
      <c r="X15" s="104"/>
      <c r="Y15" s="138" t="str">
        <f t="shared" si="2"/>
        <v>Đúng</v>
      </c>
      <c r="Z15" s="138" t="str">
        <f t="shared" si="3"/>
        <v>Đúng</v>
      </c>
      <c r="AA15" s="138" t="str">
        <f t="shared" si="4"/>
        <v>Đúng</v>
      </c>
      <c r="AB15" s="138" t="str">
        <f t="shared" si="5"/>
        <v>Đúng</v>
      </c>
    </row>
    <row r="16" spans="1:28" s="5" customFormat="1" ht="15" customHeight="1" x14ac:dyDescent="0.15">
      <c r="A16" s="268"/>
      <c r="B16" s="216" t="s">
        <v>113</v>
      </c>
      <c r="C16" s="675">
        <f t="shared" si="8"/>
        <v>0</v>
      </c>
      <c r="D16" s="676"/>
      <c r="E16" s="676"/>
      <c r="F16" s="676"/>
      <c r="G16" s="676"/>
      <c r="H16" s="676"/>
      <c r="I16" s="676"/>
      <c r="J16" s="676"/>
      <c r="K16" s="676"/>
      <c r="L16" s="676"/>
      <c r="M16" s="676"/>
      <c r="N16" s="676"/>
      <c r="O16" s="676"/>
      <c r="P16" s="676"/>
      <c r="Q16" s="676"/>
      <c r="R16" s="676"/>
      <c r="S16" s="676"/>
      <c r="T16" s="104"/>
      <c r="U16" s="104"/>
      <c r="V16" s="676"/>
      <c r="W16" s="676"/>
      <c r="X16" s="676"/>
      <c r="Y16" s="138" t="str">
        <f t="shared" si="2"/>
        <v>Đúng</v>
      </c>
      <c r="Z16" s="138" t="str">
        <f t="shared" si="3"/>
        <v>Đúng</v>
      </c>
      <c r="AA16" s="138" t="str">
        <f t="shared" si="4"/>
        <v>Đúng</v>
      </c>
      <c r="AB16" s="138" t="str">
        <f t="shared" si="5"/>
        <v>Đúng</v>
      </c>
    </row>
    <row r="17" spans="1:28" s="5" customFormat="1" ht="15" customHeight="1" x14ac:dyDescent="0.15">
      <c r="A17" s="204"/>
      <c r="B17" s="201" t="s">
        <v>425</v>
      </c>
      <c r="C17" s="675">
        <f t="shared" si="8"/>
        <v>0</v>
      </c>
      <c r="D17" s="104"/>
      <c r="E17" s="104"/>
      <c r="F17" s="104"/>
      <c r="G17" s="104"/>
      <c r="H17" s="104"/>
      <c r="I17" s="104"/>
      <c r="J17" s="104"/>
      <c r="K17" s="104"/>
      <c r="L17" s="104"/>
      <c r="M17" s="104"/>
      <c r="N17" s="104"/>
      <c r="O17" s="104"/>
      <c r="P17" s="104"/>
      <c r="Q17" s="104"/>
      <c r="R17" s="104"/>
      <c r="S17" s="104"/>
      <c r="T17" s="104"/>
      <c r="U17" s="104"/>
      <c r="V17" s="104"/>
      <c r="W17" s="104"/>
      <c r="X17" s="104"/>
      <c r="Y17" s="138" t="str">
        <f t="shared" si="2"/>
        <v>Đúng</v>
      </c>
      <c r="Z17" s="138" t="str">
        <f t="shared" si="3"/>
        <v>Đúng</v>
      </c>
      <c r="AA17" s="138" t="str">
        <f t="shared" si="4"/>
        <v>Đúng</v>
      </c>
      <c r="AB17" s="138" t="str">
        <f t="shared" si="5"/>
        <v>Đúng</v>
      </c>
    </row>
    <row r="18" spans="1:28" s="5" customFormat="1" ht="15" customHeight="1" x14ac:dyDescent="0.15">
      <c r="A18" s="253"/>
      <c r="B18" s="256" t="s">
        <v>112</v>
      </c>
      <c r="C18" s="206">
        <f t="shared" si="8"/>
        <v>0</v>
      </c>
      <c r="D18" s="106"/>
      <c r="E18" s="106"/>
      <c r="F18" s="106"/>
      <c r="G18" s="106"/>
      <c r="H18" s="106"/>
      <c r="I18" s="106"/>
      <c r="J18" s="106"/>
      <c r="K18" s="106"/>
      <c r="L18" s="106"/>
      <c r="M18" s="106"/>
      <c r="N18" s="106"/>
      <c r="O18" s="106"/>
      <c r="P18" s="106"/>
      <c r="Q18" s="106"/>
      <c r="R18" s="106"/>
      <c r="S18" s="106"/>
      <c r="T18" s="104"/>
      <c r="U18" s="104"/>
      <c r="V18" s="106"/>
      <c r="W18" s="106"/>
      <c r="X18" s="106"/>
      <c r="Y18" s="138" t="str">
        <f t="shared" si="2"/>
        <v>Đúng</v>
      </c>
      <c r="Z18" s="138" t="str">
        <f t="shared" si="3"/>
        <v>Đúng</v>
      </c>
      <c r="AA18" s="138" t="str">
        <f t="shared" si="4"/>
        <v>Đúng</v>
      </c>
      <c r="AB18" s="138" t="str">
        <f t="shared" si="5"/>
        <v>Đúng</v>
      </c>
    </row>
    <row r="19" spans="1:28" s="5" customFormat="1" ht="15" customHeight="1" x14ac:dyDescent="0.15">
      <c r="A19" s="243" t="s">
        <v>34</v>
      </c>
      <c r="B19" s="266" t="s">
        <v>35</v>
      </c>
      <c r="C19" s="481">
        <f t="shared" ref="C19:R19" si="9">SUM(C20:C26)</f>
        <v>0</v>
      </c>
      <c r="D19" s="481">
        <f t="shared" si="9"/>
        <v>0</v>
      </c>
      <c r="E19" s="481">
        <f t="shared" si="9"/>
        <v>0</v>
      </c>
      <c r="F19" s="481">
        <f t="shared" si="9"/>
        <v>0</v>
      </c>
      <c r="G19" s="481">
        <f t="shared" si="9"/>
        <v>0</v>
      </c>
      <c r="H19" s="481">
        <f t="shared" si="9"/>
        <v>0</v>
      </c>
      <c r="I19" s="481">
        <f t="shared" si="9"/>
        <v>0</v>
      </c>
      <c r="J19" s="481">
        <f t="shared" si="9"/>
        <v>0</v>
      </c>
      <c r="K19" s="481">
        <f t="shared" si="9"/>
        <v>0</v>
      </c>
      <c r="L19" s="481">
        <f t="shared" si="9"/>
        <v>0</v>
      </c>
      <c r="M19" s="481">
        <f t="shared" si="9"/>
        <v>0</v>
      </c>
      <c r="N19" s="481">
        <f t="shared" si="9"/>
        <v>0</v>
      </c>
      <c r="O19" s="481">
        <f t="shared" si="9"/>
        <v>0</v>
      </c>
      <c r="P19" s="481">
        <f t="shared" si="9"/>
        <v>0</v>
      </c>
      <c r="Q19" s="481">
        <f t="shared" si="9"/>
        <v>0</v>
      </c>
      <c r="R19" s="481">
        <f t="shared" si="9"/>
        <v>0</v>
      </c>
      <c r="S19" s="481">
        <f t="shared" ref="S19:X19" si="10">SUM(S20:S26)</f>
        <v>0</v>
      </c>
      <c r="T19" s="481">
        <f t="shared" si="10"/>
        <v>0</v>
      </c>
      <c r="U19" s="481">
        <f t="shared" si="10"/>
        <v>0</v>
      </c>
      <c r="V19" s="481">
        <f t="shared" si="10"/>
        <v>0</v>
      </c>
      <c r="W19" s="481">
        <f t="shared" si="10"/>
        <v>0</v>
      </c>
      <c r="X19" s="481">
        <f t="shared" si="10"/>
        <v>0</v>
      </c>
      <c r="Y19" s="138" t="str">
        <f t="shared" si="2"/>
        <v>Đúng</v>
      </c>
      <c r="Z19" s="138" t="str">
        <f t="shared" si="3"/>
        <v>Đúng</v>
      </c>
      <c r="AA19" s="138" t="str">
        <f t="shared" si="4"/>
        <v>Đúng</v>
      </c>
      <c r="AB19" s="138" t="str">
        <f t="shared" si="5"/>
        <v>Đúng</v>
      </c>
    </row>
    <row r="20" spans="1:28" s="5" customFormat="1" ht="15" customHeight="1" x14ac:dyDescent="0.15">
      <c r="A20" s="247"/>
      <c r="B20" s="267" t="s">
        <v>36</v>
      </c>
      <c r="C20" s="352">
        <f t="shared" ref="C20:C26" si="11">SUM(D20:G20)</f>
        <v>0</v>
      </c>
      <c r="D20" s="676"/>
      <c r="E20" s="676"/>
      <c r="F20" s="676"/>
      <c r="G20" s="676"/>
      <c r="H20" s="676"/>
      <c r="I20" s="676"/>
      <c r="J20" s="676"/>
      <c r="K20" s="676"/>
      <c r="L20" s="676"/>
      <c r="M20" s="676"/>
      <c r="N20" s="676"/>
      <c r="O20" s="676"/>
      <c r="P20" s="676"/>
      <c r="Q20" s="676"/>
      <c r="R20" s="676"/>
      <c r="S20" s="676"/>
      <c r="T20" s="104"/>
      <c r="U20" s="104"/>
      <c r="V20" s="676"/>
      <c r="W20" s="676"/>
      <c r="X20" s="676"/>
      <c r="Y20" s="138" t="str">
        <f t="shared" si="2"/>
        <v>Đúng</v>
      </c>
      <c r="Z20" s="138" t="str">
        <f t="shared" si="3"/>
        <v>Đúng</v>
      </c>
      <c r="AA20" s="138" t="str">
        <f t="shared" si="4"/>
        <v>Đúng</v>
      </c>
      <c r="AB20" s="138" t="str">
        <f t="shared" si="5"/>
        <v>Đúng</v>
      </c>
    </row>
    <row r="21" spans="1:28" s="5" customFormat="1" ht="15" customHeight="1" x14ac:dyDescent="0.15">
      <c r="A21" s="204"/>
      <c r="B21" s="201" t="s">
        <v>94</v>
      </c>
      <c r="C21" s="352">
        <f t="shared" si="11"/>
        <v>0</v>
      </c>
      <c r="D21" s="104"/>
      <c r="E21" s="104"/>
      <c r="F21" s="104"/>
      <c r="G21" s="104"/>
      <c r="H21" s="104"/>
      <c r="I21" s="104"/>
      <c r="J21" s="104"/>
      <c r="K21" s="104"/>
      <c r="L21" s="104"/>
      <c r="M21" s="104"/>
      <c r="N21" s="104"/>
      <c r="O21" s="104"/>
      <c r="P21" s="104"/>
      <c r="Q21" s="104"/>
      <c r="R21" s="104"/>
      <c r="S21" s="104"/>
      <c r="T21" s="104"/>
      <c r="U21" s="104"/>
      <c r="V21" s="104"/>
      <c r="W21" s="104"/>
      <c r="X21" s="104"/>
      <c r="Y21" s="138" t="str">
        <f t="shared" si="2"/>
        <v>Đúng</v>
      </c>
      <c r="Z21" s="138" t="str">
        <f t="shared" si="3"/>
        <v>Đúng</v>
      </c>
      <c r="AA21" s="138" t="str">
        <f t="shared" si="4"/>
        <v>Đúng</v>
      </c>
      <c r="AB21" s="138" t="str">
        <f t="shared" si="5"/>
        <v>Đúng</v>
      </c>
    </row>
    <row r="22" spans="1:28" s="5" customFormat="1" ht="15" customHeight="1" x14ac:dyDescent="0.15">
      <c r="A22" s="204"/>
      <c r="B22" s="201" t="s">
        <v>37</v>
      </c>
      <c r="C22" s="352">
        <f t="shared" si="11"/>
        <v>0</v>
      </c>
      <c r="D22" s="104"/>
      <c r="E22" s="104"/>
      <c r="F22" s="104"/>
      <c r="G22" s="104"/>
      <c r="H22" s="104"/>
      <c r="I22" s="104"/>
      <c r="J22" s="104"/>
      <c r="K22" s="104"/>
      <c r="L22" s="104"/>
      <c r="M22" s="104"/>
      <c r="N22" s="104"/>
      <c r="O22" s="104"/>
      <c r="P22" s="104"/>
      <c r="Q22" s="104"/>
      <c r="R22" s="104"/>
      <c r="S22" s="104"/>
      <c r="T22" s="104"/>
      <c r="U22" s="104"/>
      <c r="V22" s="104"/>
      <c r="W22" s="104"/>
      <c r="X22" s="104"/>
      <c r="Y22" s="138" t="str">
        <f t="shared" si="2"/>
        <v>Đúng</v>
      </c>
      <c r="Z22" s="138" t="str">
        <f t="shared" si="3"/>
        <v>Đúng</v>
      </c>
      <c r="AA22" s="138" t="str">
        <f t="shared" si="4"/>
        <v>Đúng</v>
      </c>
      <c r="AB22" s="138" t="str">
        <f t="shared" si="5"/>
        <v>Đúng</v>
      </c>
    </row>
    <row r="23" spans="1:28" s="5" customFormat="1" ht="15" customHeight="1" x14ac:dyDescent="0.15">
      <c r="A23" s="204"/>
      <c r="B23" s="201" t="s">
        <v>38</v>
      </c>
      <c r="C23" s="352">
        <f t="shared" si="11"/>
        <v>0</v>
      </c>
      <c r="D23" s="104"/>
      <c r="E23" s="104"/>
      <c r="F23" s="104"/>
      <c r="G23" s="104"/>
      <c r="H23" s="104"/>
      <c r="I23" s="104"/>
      <c r="J23" s="104"/>
      <c r="K23" s="104"/>
      <c r="L23" s="104"/>
      <c r="M23" s="104"/>
      <c r="N23" s="104"/>
      <c r="O23" s="104"/>
      <c r="P23" s="104"/>
      <c r="Q23" s="104"/>
      <c r="R23" s="104"/>
      <c r="S23" s="104"/>
      <c r="T23" s="104"/>
      <c r="U23" s="104"/>
      <c r="V23" s="104"/>
      <c r="W23" s="104"/>
      <c r="X23" s="104"/>
      <c r="Y23" s="138" t="str">
        <f t="shared" si="2"/>
        <v>Đúng</v>
      </c>
      <c r="Z23" s="138" t="str">
        <f t="shared" si="3"/>
        <v>Đúng</v>
      </c>
      <c r="AA23" s="138" t="str">
        <f t="shared" si="4"/>
        <v>Đúng</v>
      </c>
      <c r="AB23" s="138" t="str">
        <f t="shared" si="5"/>
        <v>Đúng</v>
      </c>
    </row>
    <row r="24" spans="1:28" s="5" customFormat="1" ht="15" customHeight="1" x14ac:dyDescent="0.15">
      <c r="A24" s="204"/>
      <c r="B24" s="201" t="s">
        <v>424</v>
      </c>
      <c r="C24" s="352">
        <f t="shared" si="11"/>
        <v>0</v>
      </c>
      <c r="D24" s="104"/>
      <c r="E24" s="104"/>
      <c r="F24" s="104"/>
      <c r="G24" s="104"/>
      <c r="H24" s="104"/>
      <c r="I24" s="104"/>
      <c r="J24" s="104"/>
      <c r="K24" s="104"/>
      <c r="L24" s="104"/>
      <c r="M24" s="104"/>
      <c r="N24" s="104"/>
      <c r="O24" s="104"/>
      <c r="P24" s="104"/>
      <c r="Q24" s="104"/>
      <c r="R24" s="104"/>
      <c r="S24" s="104"/>
      <c r="T24" s="104"/>
      <c r="U24" s="104"/>
      <c r="V24" s="104"/>
      <c r="W24" s="104"/>
      <c r="X24" s="104"/>
      <c r="Y24" s="138" t="str">
        <f t="shared" si="2"/>
        <v>Đúng</v>
      </c>
      <c r="Z24" s="138" t="str">
        <f t="shared" si="3"/>
        <v>Đúng</v>
      </c>
      <c r="AA24" s="138" t="str">
        <f t="shared" si="4"/>
        <v>Đúng</v>
      </c>
      <c r="AB24" s="138" t="str">
        <f t="shared" si="5"/>
        <v>Đúng</v>
      </c>
    </row>
    <row r="25" spans="1:28" s="5" customFormat="1" ht="15" customHeight="1" x14ac:dyDescent="0.15">
      <c r="A25" s="204"/>
      <c r="B25" s="201" t="s">
        <v>39</v>
      </c>
      <c r="C25" s="352">
        <f t="shared" si="11"/>
        <v>0</v>
      </c>
      <c r="D25" s="104"/>
      <c r="E25" s="104"/>
      <c r="F25" s="104"/>
      <c r="G25" s="104"/>
      <c r="H25" s="104"/>
      <c r="I25" s="104"/>
      <c r="J25" s="104"/>
      <c r="K25" s="104"/>
      <c r="L25" s="104"/>
      <c r="M25" s="104"/>
      <c r="N25" s="104"/>
      <c r="O25" s="104"/>
      <c r="P25" s="104"/>
      <c r="Q25" s="104"/>
      <c r="R25" s="104"/>
      <c r="S25" s="104"/>
      <c r="T25" s="104"/>
      <c r="U25" s="104"/>
      <c r="V25" s="104"/>
      <c r="W25" s="104"/>
      <c r="X25" s="104"/>
      <c r="Y25" s="138" t="str">
        <f t="shared" si="2"/>
        <v>Đúng</v>
      </c>
      <c r="Z25" s="138" t="str">
        <f t="shared" si="3"/>
        <v>Đúng</v>
      </c>
      <c r="AA25" s="138" t="str">
        <f t="shared" si="4"/>
        <v>Đúng</v>
      </c>
      <c r="AB25" s="138" t="str">
        <f t="shared" si="5"/>
        <v>Đúng</v>
      </c>
    </row>
    <row r="26" spans="1:28" s="5" customFormat="1" ht="15" customHeight="1" x14ac:dyDescent="0.15">
      <c r="A26" s="204"/>
      <c r="B26" s="265" t="s">
        <v>40</v>
      </c>
      <c r="C26" s="352">
        <f t="shared" si="11"/>
        <v>0</v>
      </c>
      <c r="D26" s="107"/>
      <c r="E26" s="107"/>
      <c r="F26" s="107"/>
      <c r="G26" s="107"/>
      <c r="H26" s="107"/>
      <c r="I26" s="107"/>
      <c r="J26" s="107"/>
      <c r="K26" s="107"/>
      <c r="L26" s="107"/>
      <c r="M26" s="107"/>
      <c r="N26" s="107"/>
      <c r="O26" s="107"/>
      <c r="P26" s="107"/>
      <c r="Q26" s="107"/>
      <c r="R26" s="107"/>
      <c r="S26" s="107"/>
      <c r="T26" s="104"/>
      <c r="U26" s="104"/>
      <c r="V26" s="107"/>
      <c r="W26" s="107"/>
      <c r="X26" s="107"/>
      <c r="Y26" s="138" t="str">
        <f t="shared" si="2"/>
        <v>Đúng</v>
      </c>
      <c r="Z26" s="138" t="str">
        <f t="shared" si="3"/>
        <v>Đúng</v>
      </c>
      <c r="AA26" s="138" t="str">
        <f t="shared" si="4"/>
        <v>Đúng</v>
      </c>
      <c r="AB26" s="138" t="str">
        <f t="shared" si="5"/>
        <v>Đúng</v>
      </c>
    </row>
    <row r="27" spans="1:28" s="5" customFormat="1" ht="15" customHeight="1" x14ac:dyDescent="0.15">
      <c r="A27" s="243" t="s">
        <v>41</v>
      </c>
      <c r="B27" s="266" t="s">
        <v>6</v>
      </c>
      <c r="C27" s="481">
        <f>SUM(C28:C31)</f>
        <v>0</v>
      </c>
      <c r="D27" s="481">
        <f t="shared" ref="D27:Q27" si="12">SUM(D28:D31)</f>
        <v>0</v>
      </c>
      <c r="E27" s="481">
        <f t="shared" si="12"/>
        <v>0</v>
      </c>
      <c r="F27" s="481">
        <f t="shared" si="12"/>
        <v>0</v>
      </c>
      <c r="G27" s="481">
        <f t="shared" si="12"/>
        <v>0</v>
      </c>
      <c r="H27" s="481">
        <f t="shared" si="12"/>
        <v>0</v>
      </c>
      <c r="I27" s="481">
        <f t="shared" si="12"/>
        <v>0</v>
      </c>
      <c r="J27" s="481">
        <f t="shared" si="12"/>
        <v>0</v>
      </c>
      <c r="K27" s="481">
        <f t="shared" si="12"/>
        <v>0</v>
      </c>
      <c r="L27" s="481">
        <f t="shared" si="12"/>
        <v>0</v>
      </c>
      <c r="M27" s="481">
        <f t="shared" si="12"/>
        <v>0</v>
      </c>
      <c r="N27" s="481">
        <f t="shared" si="12"/>
        <v>0</v>
      </c>
      <c r="O27" s="481">
        <f t="shared" si="12"/>
        <v>0</v>
      </c>
      <c r="P27" s="481">
        <f t="shared" si="12"/>
        <v>0</v>
      </c>
      <c r="Q27" s="481">
        <f t="shared" si="12"/>
        <v>0</v>
      </c>
      <c r="R27" s="533"/>
      <c r="S27" s="533"/>
      <c r="T27" s="533"/>
      <c r="U27" s="533"/>
      <c r="V27" s="533"/>
      <c r="W27" s="533"/>
      <c r="X27" s="533"/>
      <c r="Y27" s="412"/>
      <c r="Z27" s="412"/>
      <c r="AA27" s="412"/>
      <c r="AB27" s="79"/>
    </row>
    <row r="28" spans="1:28" s="5" customFormat="1" ht="25.5" customHeight="1" x14ac:dyDescent="0.15">
      <c r="A28" s="251"/>
      <c r="B28" s="311" t="s">
        <v>554</v>
      </c>
      <c r="C28" s="353">
        <f>SUM(D28:G28)</f>
        <v>0</v>
      </c>
      <c r="D28" s="104"/>
      <c r="E28" s="104"/>
      <c r="F28" s="104"/>
      <c r="G28" s="104"/>
      <c r="H28" s="677"/>
      <c r="I28" s="677"/>
      <c r="J28" s="677"/>
      <c r="K28" s="677"/>
      <c r="L28" s="677"/>
      <c r="M28" s="677"/>
      <c r="N28" s="677"/>
      <c r="O28" s="677"/>
      <c r="P28" s="677"/>
      <c r="Q28" s="677"/>
      <c r="R28" s="535"/>
      <c r="S28" s="535"/>
      <c r="T28" s="535"/>
      <c r="U28" s="535"/>
      <c r="V28" s="535"/>
      <c r="W28" s="535"/>
      <c r="X28" s="535"/>
      <c r="Y28" s="412"/>
      <c r="Z28" s="412"/>
      <c r="AA28" s="412"/>
      <c r="AB28" s="79"/>
    </row>
    <row r="29" spans="1:28" s="5" customFormat="1" ht="15" customHeight="1" x14ac:dyDescent="0.15">
      <c r="A29" s="204"/>
      <c r="B29" s="270" t="s">
        <v>213</v>
      </c>
      <c r="C29" s="353">
        <f t="shared" ref="C29:C30" si="13">SUM(D29:G29)</f>
        <v>0</v>
      </c>
      <c r="D29" s="104"/>
      <c r="E29" s="104"/>
      <c r="F29" s="104"/>
      <c r="G29" s="104"/>
      <c r="H29" s="677"/>
      <c r="I29" s="677"/>
      <c r="J29" s="677"/>
      <c r="K29" s="677"/>
      <c r="L29" s="677"/>
      <c r="M29" s="677"/>
      <c r="N29" s="677"/>
      <c r="O29" s="677"/>
      <c r="P29" s="677"/>
      <c r="Q29" s="677"/>
      <c r="R29" s="535"/>
      <c r="S29" s="535"/>
      <c r="T29" s="535"/>
      <c r="U29" s="535"/>
      <c r="V29" s="535"/>
      <c r="W29" s="535"/>
      <c r="X29" s="535"/>
      <c r="Y29" s="412"/>
      <c r="Z29" s="412"/>
      <c r="AA29" s="412"/>
      <c r="AB29" s="79"/>
    </row>
    <row r="30" spans="1:28" s="5" customFormat="1" ht="15" customHeight="1" x14ac:dyDescent="0.15">
      <c r="A30" s="204"/>
      <c r="B30" s="270" t="s">
        <v>214</v>
      </c>
      <c r="C30" s="353">
        <f t="shared" si="13"/>
        <v>0</v>
      </c>
      <c r="D30" s="104"/>
      <c r="E30" s="104"/>
      <c r="F30" s="104"/>
      <c r="G30" s="104"/>
      <c r="H30" s="104"/>
      <c r="I30" s="104"/>
      <c r="J30" s="104"/>
      <c r="K30" s="104"/>
      <c r="L30" s="104"/>
      <c r="M30" s="104"/>
      <c r="N30" s="104"/>
      <c r="O30" s="104"/>
      <c r="P30" s="104"/>
      <c r="Q30" s="104"/>
      <c r="R30" s="535"/>
      <c r="S30" s="535"/>
      <c r="T30" s="535"/>
      <c r="U30" s="535"/>
      <c r="V30" s="535"/>
      <c r="W30" s="535"/>
      <c r="X30" s="535"/>
      <c r="Y30" s="412"/>
      <c r="Z30" s="412"/>
      <c r="AA30" s="412"/>
      <c r="AB30" s="79"/>
    </row>
    <row r="31" spans="1:28" s="5" customFormat="1" ht="15" customHeight="1" x14ac:dyDescent="0.15">
      <c r="A31" s="204"/>
      <c r="B31" s="270" t="s">
        <v>215</v>
      </c>
      <c r="C31" s="678">
        <f>SUM(D31:G31)</f>
        <v>0</v>
      </c>
      <c r="D31" s="104"/>
      <c r="E31" s="104"/>
      <c r="F31" s="104"/>
      <c r="G31" s="104"/>
      <c r="H31" s="104"/>
      <c r="I31" s="104"/>
      <c r="J31" s="104"/>
      <c r="K31" s="104"/>
      <c r="L31" s="104"/>
      <c r="M31" s="104"/>
      <c r="N31" s="104"/>
      <c r="O31" s="104"/>
      <c r="P31" s="104"/>
      <c r="Q31" s="104"/>
      <c r="R31" s="535"/>
      <c r="S31" s="535"/>
      <c r="T31" s="535"/>
      <c r="U31" s="535"/>
      <c r="V31" s="535"/>
      <c r="W31" s="535"/>
      <c r="X31" s="535"/>
      <c r="Y31" s="412"/>
      <c r="Z31" s="412"/>
      <c r="AA31" s="412"/>
      <c r="AB31" s="79"/>
    </row>
    <row r="32" spans="1:28" s="5" customFormat="1" ht="23.25" customHeight="1" x14ac:dyDescent="0.15">
      <c r="A32" s="204"/>
      <c r="B32" s="201" t="s">
        <v>469</v>
      </c>
      <c r="C32" s="678">
        <f>SUM(D32:G32)</f>
        <v>0</v>
      </c>
      <c r="D32" s="104"/>
      <c r="E32" s="104"/>
      <c r="F32" s="104"/>
      <c r="G32" s="104"/>
      <c r="H32" s="677"/>
      <c r="I32" s="677"/>
      <c r="J32" s="677"/>
      <c r="K32" s="677"/>
      <c r="L32" s="677"/>
      <c r="M32" s="677"/>
      <c r="N32" s="677"/>
      <c r="O32" s="677"/>
      <c r="P32" s="677"/>
      <c r="Q32" s="677"/>
      <c r="R32" s="535"/>
      <c r="S32" s="535"/>
      <c r="T32" s="535"/>
      <c r="U32" s="535"/>
      <c r="V32" s="535"/>
      <c r="W32" s="535"/>
      <c r="X32" s="535"/>
      <c r="Y32" s="412"/>
      <c r="Z32" s="412"/>
      <c r="AA32" s="412"/>
      <c r="AB32" s="79"/>
    </row>
    <row r="33" spans="1:28" s="5" customFormat="1" ht="15" customHeight="1" x14ac:dyDescent="0.15">
      <c r="A33" s="204"/>
      <c r="B33" s="270" t="s">
        <v>20</v>
      </c>
      <c r="C33" s="678">
        <f>SUM(D33:G33)</f>
        <v>0</v>
      </c>
      <c r="D33" s="104"/>
      <c r="E33" s="104"/>
      <c r="F33" s="104"/>
      <c r="G33" s="104"/>
      <c r="H33" s="677"/>
      <c r="I33" s="677"/>
      <c r="J33" s="677"/>
      <c r="K33" s="677"/>
      <c r="L33" s="677"/>
      <c r="M33" s="677"/>
      <c r="N33" s="677"/>
      <c r="O33" s="677"/>
      <c r="P33" s="677"/>
      <c r="Q33" s="677"/>
      <c r="R33" s="535"/>
      <c r="S33" s="535"/>
      <c r="T33" s="535"/>
      <c r="U33" s="535"/>
      <c r="V33" s="535"/>
      <c r="W33" s="535"/>
      <c r="X33" s="535"/>
      <c r="Y33" s="412"/>
      <c r="Z33" s="412"/>
      <c r="AA33" s="412"/>
      <c r="AB33" s="79"/>
    </row>
    <row r="34" spans="1:28" s="5" customFormat="1" ht="15" customHeight="1" x14ac:dyDescent="0.15">
      <c r="A34" s="264"/>
      <c r="B34" s="271" t="s">
        <v>21</v>
      </c>
      <c r="C34" s="679">
        <f>SUM(D34:G34)</f>
        <v>0</v>
      </c>
      <c r="D34" s="106"/>
      <c r="E34" s="106"/>
      <c r="F34" s="106"/>
      <c r="G34" s="106"/>
      <c r="H34" s="680"/>
      <c r="I34" s="680"/>
      <c r="J34" s="680"/>
      <c r="K34" s="680"/>
      <c r="L34" s="680"/>
      <c r="M34" s="680"/>
      <c r="N34" s="680"/>
      <c r="O34" s="680"/>
      <c r="P34" s="680"/>
      <c r="Q34" s="680"/>
      <c r="R34" s="536"/>
      <c r="S34" s="536"/>
      <c r="T34" s="536"/>
      <c r="U34" s="536"/>
      <c r="V34" s="536"/>
      <c r="W34" s="536"/>
      <c r="X34" s="536"/>
      <c r="Y34" s="412"/>
      <c r="Z34" s="412"/>
      <c r="AA34" s="412"/>
      <c r="AB34" s="79"/>
    </row>
    <row r="35" spans="1:28" s="5" customFormat="1" ht="15" customHeight="1" x14ac:dyDescent="0.15">
      <c r="A35" s="243"/>
      <c r="B35" s="266" t="s">
        <v>154</v>
      </c>
      <c r="C35" s="681">
        <f>SUM(D35:G35)</f>
        <v>0</v>
      </c>
      <c r="D35" s="682"/>
      <c r="E35" s="682"/>
      <c r="F35" s="682"/>
      <c r="G35" s="682"/>
      <c r="H35" s="682"/>
      <c r="I35" s="682"/>
      <c r="J35" s="682"/>
      <c r="K35" s="682"/>
      <c r="L35" s="682"/>
      <c r="M35" s="682"/>
      <c r="N35" s="682"/>
      <c r="O35" s="682"/>
      <c r="P35" s="682"/>
      <c r="Q35" s="682"/>
      <c r="R35" s="683"/>
      <c r="S35" s="683"/>
      <c r="T35" s="683"/>
      <c r="U35" s="683"/>
      <c r="V35" s="683"/>
      <c r="W35" s="683"/>
      <c r="X35" s="683"/>
      <c r="Y35" s="412"/>
      <c r="Z35" s="412"/>
      <c r="AA35" s="412"/>
      <c r="AB35" s="79"/>
    </row>
    <row r="36" spans="1:28" ht="12.75" customHeight="1" x14ac:dyDescent="0.2">
      <c r="B36" s="272"/>
    </row>
    <row r="37" spans="1:28" x14ac:dyDescent="0.2">
      <c r="B37" s="110"/>
      <c r="C37" s="138" t="str">
        <f>IF(AND(C7=C27,C19=C27), "Đúng","Sai")</f>
        <v>Đúng</v>
      </c>
      <c r="D37" s="138" t="str">
        <f t="shared" ref="D37:Q37" si="14">IF(D7=D27, "Đúng","Sai")</f>
        <v>Đúng</v>
      </c>
      <c r="E37" s="138" t="str">
        <f t="shared" si="14"/>
        <v>Đúng</v>
      </c>
      <c r="F37" s="138" t="str">
        <f t="shared" si="14"/>
        <v>Đúng</v>
      </c>
      <c r="G37" s="138" t="str">
        <f t="shared" si="14"/>
        <v>Đúng</v>
      </c>
      <c r="H37" s="138" t="str">
        <f t="shared" si="14"/>
        <v>Đúng</v>
      </c>
      <c r="I37" s="138" t="str">
        <f t="shared" si="14"/>
        <v>Đúng</v>
      </c>
      <c r="J37" s="138" t="str">
        <f t="shared" si="14"/>
        <v>Đúng</v>
      </c>
      <c r="K37" s="138" t="str">
        <f t="shared" si="14"/>
        <v>Đúng</v>
      </c>
      <c r="L37" s="138" t="str">
        <f t="shared" si="14"/>
        <v>Đúng</v>
      </c>
      <c r="M37" s="138" t="str">
        <f t="shared" si="14"/>
        <v>Đúng</v>
      </c>
      <c r="N37" s="138" t="str">
        <f t="shared" si="14"/>
        <v>Đúng</v>
      </c>
      <c r="O37" s="138" t="str">
        <f t="shared" si="14"/>
        <v>Đúng</v>
      </c>
      <c r="P37" s="138" t="str">
        <f t="shared" si="14"/>
        <v>Đúng</v>
      </c>
      <c r="Q37" s="138" t="str">
        <f t="shared" si="14"/>
        <v>Đúng</v>
      </c>
      <c r="R37" s="138" t="str">
        <f>IF(R7=R19, "Đúng","Sai")</f>
        <v>Đúng</v>
      </c>
      <c r="S37" s="138" t="str">
        <f t="shared" ref="S37:X37" si="15">IF(S7=S19, "Đúng","Sai")</f>
        <v>Đúng</v>
      </c>
      <c r="T37" s="138" t="str">
        <f t="shared" si="15"/>
        <v>Đúng</v>
      </c>
      <c r="U37" s="138" t="str">
        <f t="shared" si="15"/>
        <v>Đúng</v>
      </c>
      <c r="V37" s="138" t="str">
        <f t="shared" si="15"/>
        <v>Đúng</v>
      </c>
      <c r="W37" s="138" t="str">
        <f t="shared" si="15"/>
        <v>Đúng</v>
      </c>
      <c r="X37" s="138" t="str">
        <f t="shared" si="15"/>
        <v>Đúng</v>
      </c>
      <c r="Y37" s="439"/>
      <c r="Z37" s="439"/>
      <c r="AA37" s="439"/>
    </row>
    <row r="38" spans="1:28" x14ac:dyDescent="0.2">
      <c r="B38" s="110"/>
      <c r="C38" s="138" t="str">
        <f>IF(C31=C32+C33,"Đúng","Sai")</f>
        <v>Đúng</v>
      </c>
      <c r="D38" s="138" t="str">
        <f t="shared" ref="D38:Q38" si="16">IF(D31=D32+D33,"Đúng","Sai")</f>
        <v>Đúng</v>
      </c>
      <c r="E38" s="138" t="str">
        <f t="shared" si="16"/>
        <v>Đúng</v>
      </c>
      <c r="F38" s="138" t="str">
        <f t="shared" si="16"/>
        <v>Đúng</v>
      </c>
      <c r="G38" s="138" t="str">
        <f t="shared" si="16"/>
        <v>Đúng</v>
      </c>
      <c r="H38" s="138" t="str">
        <f t="shared" si="16"/>
        <v>Đúng</v>
      </c>
      <c r="I38" s="138" t="str">
        <f t="shared" si="16"/>
        <v>Đúng</v>
      </c>
      <c r="J38" s="138" t="str">
        <f t="shared" si="16"/>
        <v>Đúng</v>
      </c>
      <c r="K38" s="138" t="str">
        <f t="shared" si="16"/>
        <v>Đúng</v>
      </c>
      <c r="L38" s="138" t="str">
        <f t="shared" si="16"/>
        <v>Đúng</v>
      </c>
      <c r="M38" s="138" t="str">
        <f t="shared" si="16"/>
        <v>Đúng</v>
      </c>
      <c r="N38" s="138" t="str">
        <f t="shared" si="16"/>
        <v>Đúng</v>
      </c>
      <c r="O38" s="138" t="str">
        <f t="shared" si="16"/>
        <v>Đúng</v>
      </c>
      <c r="P38" s="138" t="str">
        <f t="shared" si="16"/>
        <v>Đúng</v>
      </c>
      <c r="Q38" s="138" t="str">
        <f t="shared" si="16"/>
        <v>Đúng</v>
      </c>
      <c r="R38" s="138"/>
      <c r="S38" s="138"/>
      <c r="T38" s="138"/>
      <c r="U38" s="138"/>
      <c r="V38" s="138"/>
      <c r="W38" s="138"/>
      <c r="X38" s="138"/>
      <c r="Y38" s="439"/>
      <c r="Z38" s="439"/>
      <c r="AA38" s="439"/>
    </row>
    <row r="39" spans="1:28" x14ac:dyDescent="0.2">
      <c r="B39" s="110"/>
      <c r="C39" s="138" t="str">
        <f>IF(C34&lt;=C33,"Đúng","Sai")</f>
        <v>Đúng</v>
      </c>
      <c r="D39" s="138" t="str">
        <f t="shared" ref="D39:Q39" si="17">IF(D34&lt;=D33,"Đúng","Sai")</f>
        <v>Đúng</v>
      </c>
      <c r="E39" s="138" t="str">
        <f t="shared" si="17"/>
        <v>Đúng</v>
      </c>
      <c r="F39" s="138" t="str">
        <f t="shared" si="17"/>
        <v>Đúng</v>
      </c>
      <c r="G39" s="138" t="str">
        <f t="shared" si="17"/>
        <v>Đúng</v>
      </c>
      <c r="H39" s="138" t="str">
        <f t="shared" si="17"/>
        <v>Đúng</v>
      </c>
      <c r="I39" s="138" t="str">
        <f t="shared" si="17"/>
        <v>Đúng</v>
      </c>
      <c r="J39" s="138" t="str">
        <f t="shared" si="17"/>
        <v>Đúng</v>
      </c>
      <c r="K39" s="138" t="str">
        <f t="shared" si="17"/>
        <v>Đúng</v>
      </c>
      <c r="L39" s="138" t="str">
        <f t="shared" si="17"/>
        <v>Đúng</v>
      </c>
      <c r="M39" s="138" t="str">
        <f t="shared" si="17"/>
        <v>Đúng</v>
      </c>
      <c r="N39" s="138" t="str">
        <f t="shared" si="17"/>
        <v>Đúng</v>
      </c>
      <c r="O39" s="138" t="str">
        <f t="shared" si="17"/>
        <v>Đúng</v>
      </c>
      <c r="P39" s="138" t="str">
        <f t="shared" si="17"/>
        <v>Đúng</v>
      </c>
      <c r="Q39" s="138" t="str">
        <f t="shared" si="17"/>
        <v>Đúng</v>
      </c>
      <c r="R39" s="138"/>
      <c r="S39" s="138"/>
      <c r="T39" s="138"/>
      <c r="U39" s="138"/>
      <c r="V39" s="138"/>
      <c r="W39" s="138"/>
      <c r="X39" s="138"/>
      <c r="Y39" s="439"/>
      <c r="Z39" s="439"/>
      <c r="AA39" s="439"/>
    </row>
    <row r="40" spans="1:28" x14ac:dyDescent="0.2">
      <c r="B40" s="110"/>
      <c r="C40" s="138" t="str">
        <f>IF(C35&lt;=C7,"Đúng","Sai")</f>
        <v>Đúng</v>
      </c>
      <c r="D40" s="138" t="str">
        <f t="shared" ref="D40:Q40" si="18">IF(D35&lt;=D7,"Đúng","Sai")</f>
        <v>Đúng</v>
      </c>
      <c r="E40" s="138" t="str">
        <f t="shared" si="18"/>
        <v>Đúng</v>
      </c>
      <c r="F40" s="138" t="str">
        <f t="shared" si="18"/>
        <v>Đúng</v>
      </c>
      <c r="G40" s="138" t="str">
        <f t="shared" si="18"/>
        <v>Đúng</v>
      </c>
      <c r="H40" s="138" t="str">
        <f t="shared" si="18"/>
        <v>Đúng</v>
      </c>
      <c r="I40" s="138" t="str">
        <f t="shared" si="18"/>
        <v>Đúng</v>
      </c>
      <c r="J40" s="138" t="str">
        <f t="shared" si="18"/>
        <v>Đúng</v>
      </c>
      <c r="K40" s="138" t="str">
        <f t="shared" si="18"/>
        <v>Đúng</v>
      </c>
      <c r="L40" s="138" t="str">
        <f t="shared" si="18"/>
        <v>Đúng</v>
      </c>
      <c r="M40" s="138" t="str">
        <f t="shared" si="18"/>
        <v>Đúng</v>
      </c>
      <c r="N40" s="138" t="str">
        <f t="shared" si="18"/>
        <v>Đúng</v>
      </c>
      <c r="O40" s="138" t="str">
        <f t="shared" si="18"/>
        <v>Đúng</v>
      </c>
      <c r="P40" s="138" t="str">
        <f t="shared" si="18"/>
        <v>Đúng</v>
      </c>
      <c r="Q40" s="138" t="str">
        <f t="shared" si="18"/>
        <v>Đúng</v>
      </c>
      <c r="R40" s="138"/>
      <c r="S40" s="138"/>
      <c r="T40" s="138"/>
      <c r="U40" s="138"/>
      <c r="V40" s="138"/>
      <c r="W40" s="138"/>
      <c r="X40" s="138"/>
      <c r="Y40" s="439"/>
      <c r="Z40" s="439"/>
      <c r="AA40" s="439"/>
    </row>
    <row r="41" spans="1:28" x14ac:dyDescent="0.2">
      <c r="B41" s="110"/>
      <c r="C41" s="138" t="str">
        <f>IF(R19=C28, "Đúng","Sai")</f>
        <v>Đúng</v>
      </c>
      <c r="D41" s="439"/>
      <c r="E41" s="439"/>
      <c r="F41" s="439"/>
      <c r="G41" s="439"/>
      <c r="H41" s="439"/>
      <c r="I41" s="439"/>
      <c r="J41" s="439"/>
      <c r="K41" s="439"/>
      <c r="L41" s="439"/>
      <c r="M41" s="439"/>
      <c r="N41" s="439"/>
      <c r="O41" s="439"/>
      <c r="P41" s="439"/>
      <c r="Q41" s="439"/>
      <c r="R41" s="439"/>
      <c r="S41" s="439"/>
      <c r="T41" s="439"/>
      <c r="U41" s="439"/>
      <c r="V41" s="439"/>
      <c r="W41" s="439"/>
      <c r="X41" s="439"/>
      <c r="Y41" s="439"/>
      <c r="Z41" s="439"/>
      <c r="AA41" s="439"/>
    </row>
    <row r="42" spans="1:28" x14ac:dyDescent="0.2">
      <c r="B42" s="110"/>
      <c r="C42" s="138" t="str">
        <f>IF(S19=C29, "Đúng","Sai")</f>
        <v>Đúng</v>
      </c>
      <c r="D42" s="439"/>
      <c r="E42" s="439"/>
      <c r="F42" s="439"/>
      <c r="G42" s="439"/>
      <c r="H42" s="439"/>
      <c r="I42" s="439"/>
      <c r="J42" s="439"/>
      <c r="K42" s="439"/>
      <c r="L42" s="439"/>
      <c r="M42" s="439"/>
      <c r="N42" s="439"/>
      <c r="O42" s="439"/>
      <c r="P42" s="439"/>
      <c r="Q42" s="439"/>
      <c r="R42" s="439"/>
      <c r="S42" s="439"/>
      <c r="T42" s="439"/>
      <c r="U42" s="439"/>
      <c r="V42" s="439"/>
      <c r="W42" s="439"/>
      <c r="X42" s="439"/>
      <c r="Y42" s="439"/>
      <c r="Z42" s="439"/>
      <c r="AA42" s="439"/>
    </row>
    <row r="43" spans="1:28" x14ac:dyDescent="0.2">
      <c r="B43" s="110"/>
      <c r="C43" s="138" t="str">
        <f>IF(T19=C30, "Đúng","Sai")</f>
        <v>Đúng</v>
      </c>
      <c r="D43" s="439"/>
      <c r="E43" s="439"/>
      <c r="F43" s="439"/>
      <c r="G43" s="439"/>
      <c r="H43" s="439"/>
      <c r="I43" s="439"/>
      <c r="J43" s="439"/>
      <c r="K43" s="439"/>
      <c r="L43" s="439"/>
      <c r="M43" s="439"/>
      <c r="N43" s="439"/>
      <c r="O43" s="439"/>
      <c r="P43" s="439"/>
      <c r="Q43" s="439"/>
      <c r="R43" s="439"/>
      <c r="S43" s="439"/>
      <c r="T43" s="439"/>
      <c r="U43" s="439"/>
      <c r="V43" s="439"/>
      <c r="W43" s="439"/>
      <c r="X43" s="439"/>
      <c r="Y43" s="439"/>
      <c r="Z43" s="439"/>
      <c r="AA43" s="439"/>
    </row>
    <row r="44" spans="1:28" x14ac:dyDescent="0.2">
      <c r="B44" s="110"/>
      <c r="C44" s="138" t="str">
        <f>IF(U19=C31, "Đúng","Sai")</f>
        <v>Đúng</v>
      </c>
      <c r="D44" s="439"/>
      <c r="E44" s="439"/>
      <c r="F44" s="439"/>
      <c r="G44" s="439"/>
      <c r="H44" s="439"/>
      <c r="I44" s="439"/>
      <c r="J44" s="439"/>
      <c r="K44" s="439"/>
      <c r="L44" s="439"/>
      <c r="M44" s="439"/>
      <c r="N44" s="439"/>
      <c r="O44" s="439"/>
      <c r="P44" s="439"/>
      <c r="Q44" s="439"/>
      <c r="R44" s="439"/>
      <c r="S44" s="439"/>
      <c r="T44" s="439"/>
      <c r="U44" s="439"/>
      <c r="V44" s="439"/>
      <c r="W44" s="439"/>
      <c r="X44" s="439"/>
      <c r="Y44" s="439"/>
      <c r="Z44" s="439"/>
      <c r="AA44" s="439"/>
    </row>
    <row r="45" spans="1:28" x14ac:dyDescent="0.2">
      <c r="B45" s="110"/>
      <c r="C45" s="138" t="str">
        <f>IF(V19=C32, "Đúng","Sai")</f>
        <v>Đúng</v>
      </c>
      <c r="D45" s="439"/>
      <c r="E45" s="439"/>
      <c r="F45" s="439"/>
      <c r="G45" s="439"/>
      <c r="H45" s="439"/>
      <c r="I45" s="439"/>
      <c r="J45" s="439"/>
      <c r="K45" s="439"/>
      <c r="L45" s="439"/>
      <c r="M45" s="439"/>
      <c r="N45" s="439"/>
      <c r="O45" s="439"/>
      <c r="P45" s="439"/>
      <c r="Q45" s="439"/>
      <c r="R45" s="439"/>
      <c r="S45" s="439"/>
      <c r="T45" s="439"/>
      <c r="U45" s="439"/>
      <c r="V45" s="439"/>
      <c r="W45" s="439"/>
      <c r="X45" s="439"/>
      <c r="Y45" s="439"/>
      <c r="Z45" s="439"/>
      <c r="AA45" s="439"/>
    </row>
    <row r="46" spans="1:28" x14ac:dyDescent="0.2">
      <c r="C46" s="138" t="str">
        <f>IF(W19=C33, "Đúng","Sai")</f>
        <v>Đúng</v>
      </c>
      <c r="D46" s="75"/>
      <c r="E46" s="75"/>
      <c r="F46" s="75"/>
      <c r="G46" s="75"/>
      <c r="H46" s="75"/>
      <c r="I46" s="75"/>
      <c r="J46" s="75"/>
      <c r="K46" s="75"/>
      <c r="L46" s="75"/>
      <c r="M46" s="75"/>
      <c r="N46" s="75"/>
      <c r="O46" s="75"/>
      <c r="P46" s="75"/>
      <c r="Q46" s="75"/>
      <c r="R46" s="75"/>
      <c r="S46" s="75"/>
      <c r="T46" s="75"/>
      <c r="U46" s="75"/>
      <c r="V46" s="75"/>
      <c r="W46" s="75"/>
      <c r="X46" s="75"/>
    </row>
    <row r="47" spans="1:28" x14ac:dyDescent="0.2">
      <c r="C47" s="138" t="str">
        <f>IF(X19=C34, "Đúng","Sai")</f>
        <v>Đúng</v>
      </c>
      <c r="D47" s="75"/>
      <c r="E47" s="75"/>
      <c r="F47" s="75"/>
      <c r="G47" s="75"/>
      <c r="H47" s="75"/>
      <c r="I47" s="75"/>
      <c r="J47" s="75"/>
      <c r="K47" s="75"/>
      <c r="L47" s="75"/>
      <c r="M47" s="75"/>
      <c r="N47" s="75"/>
      <c r="O47" s="75"/>
      <c r="P47" s="75"/>
      <c r="Q47" s="75"/>
      <c r="R47" s="75"/>
      <c r="S47" s="75"/>
      <c r="T47" s="75"/>
      <c r="U47" s="75"/>
      <c r="V47" s="75"/>
      <c r="W47" s="75"/>
      <c r="X47" s="75"/>
    </row>
    <row r="48" spans="1:28" x14ac:dyDescent="0.2">
      <c r="C48" s="35"/>
      <c r="D48" s="75"/>
      <c r="E48" s="75"/>
      <c r="F48" s="75"/>
      <c r="G48" s="75"/>
      <c r="H48" s="75"/>
      <c r="I48" s="75"/>
      <c r="J48" s="75"/>
      <c r="K48" s="75"/>
      <c r="L48" s="75"/>
      <c r="M48" s="75"/>
      <c r="N48" s="75"/>
      <c r="O48" s="75"/>
      <c r="P48" s="75"/>
      <c r="Q48" s="75"/>
      <c r="R48" s="75"/>
      <c r="S48" s="75"/>
      <c r="T48" s="75"/>
      <c r="U48" s="75"/>
      <c r="V48" s="75"/>
      <c r="W48" s="75"/>
      <c r="X48" s="75"/>
    </row>
    <row r="49" spans="3:24" x14ac:dyDescent="0.2">
      <c r="C49" s="35"/>
      <c r="D49" s="75"/>
      <c r="E49" s="75"/>
      <c r="F49" s="75"/>
      <c r="G49" s="75"/>
      <c r="H49" s="75"/>
      <c r="I49" s="75"/>
      <c r="J49" s="75"/>
      <c r="K49" s="75"/>
      <c r="L49" s="75"/>
      <c r="M49" s="75"/>
      <c r="N49" s="75"/>
      <c r="O49" s="75"/>
      <c r="P49" s="75"/>
      <c r="Q49" s="75"/>
      <c r="R49" s="75"/>
      <c r="S49" s="75"/>
      <c r="T49" s="75"/>
      <c r="U49" s="75"/>
      <c r="V49" s="75"/>
      <c r="W49" s="75"/>
      <c r="X49" s="75"/>
    </row>
    <row r="50" spans="3:24" x14ac:dyDescent="0.2">
      <c r="C50" s="35"/>
      <c r="D50" s="75"/>
      <c r="E50" s="75"/>
      <c r="F50" s="75"/>
      <c r="G50" s="75"/>
      <c r="H50" s="75"/>
      <c r="I50" s="75"/>
      <c r="J50" s="75"/>
      <c r="K50" s="75"/>
      <c r="L50" s="75"/>
      <c r="M50" s="75"/>
      <c r="N50" s="75"/>
      <c r="O50" s="75"/>
      <c r="P50" s="75"/>
      <c r="Q50" s="75"/>
      <c r="R50" s="75"/>
      <c r="S50" s="75"/>
      <c r="T50" s="75"/>
      <c r="U50" s="75"/>
      <c r="V50" s="75"/>
      <c r="W50" s="75"/>
      <c r="X50" s="75"/>
    </row>
  </sheetData>
  <sheetProtection algorithmName="SHA-512" hashValue="M+Mo/WrNQxVIZJOvZVsUmD20EvMDF7uzEMXzoxcSxuOOo5VLpRhQTdFvSUjN3QsiYj4+Jd5X2xLoz4DfUtlvtQ==" saltValue="CEzOFHur1LsBVxiQyLGUyw==" spinCount="100000" sheet="1" formatCells="0" formatColumns="0" formatRows="0"/>
  <mergeCells count="29">
    <mergeCell ref="A1:V1"/>
    <mergeCell ref="W1:X1"/>
    <mergeCell ref="A2:B2"/>
    <mergeCell ref="R2:X2"/>
    <mergeCell ref="A3:A5"/>
    <mergeCell ref="B3:B5"/>
    <mergeCell ref="C3:C5"/>
    <mergeCell ref="D3:G3"/>
    <mergeCell ref="H3:Q3"/>
    <mergeCell ref="R3:X3"/>
    <mergeCell ref="D4:D5"/>
    <mergeCell ref="E4:E5"/>
    <mergeCell ref="F4:F5"/>
    <mergeCell ref="G4:G5"/>
    <mergeCell ref="H4:H5"/>
    <mergeCell ref="I4:I5"/>
    <mergeCell ref="J4:J5"/>
    <mergeCell ref="K4:K5"/>
    <mergeCell ref="L4:L5"/>
    <mergeCell ref="R4:R5"/>
    <mergeCell ref="T4:T5"/>
    <mergeCell ref="U4:U5"/>
    <mergeCell ref="V4:X4"/>
    <mergeCell ref="M4:M5"/>
    <mergeCell ref="N4:N5"/>
    <mergeCell ref="O4:O5"/>
    <mergeCell ref="P4:P5"/>
    <mergeCell ref="Q4:Q5"/>
    <mergeCell ref="S4:S5"/>
  </mergeCells>
  <conditionalFormatting sqref="A37:XFD47">
    <cfRule type="cellIs" dxfId="16" priority="2" operator="equal">
      <formula>"Đúng"</formula>
    </cfRule>
  </conditionalFormatting>
  <conditionalFormatting sqref="Y1:AA1048576">
    <cfRule type="cellIs" dxfId="15" priority="3" operator="equal">
      <formula>"Đúng"</formula>
    </cfRule>
  </conditionalFormatting>
  <conditionalFormatting sqref="AB7:AB26">
    <cfRule type="cellIs" dxfId="14" priority="1" operator="equal">
      <formula>"Đúng"</formula>
    </cfRule>
  </conditionalFormatting>
  <printOptions horizontalCentered="1"/>
  <pageMargins left="0.23622047244094491" right="0" top="0.23622047244094491" bottom="0.23622047244094491" header="0" footer="0"/>
  <pageSetup paperSize="9" scale="85" orientation="landscape" r:id="rId1"/>
  <headerFooter alignWithMargins="0"/>
  <ignoredErrors>
    <ignoredError sqref="C27:Q27" 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enableFormatConditionsCalculation="0">
    <tabColor rgb="FFC00000"/>
    <pageSetUpPr fitToPage="1"/>
  </sheetPr>
  <dimension ref="A1:AA38"/>
  <sheetViews>
    <sheetView topLeftCell="A19" zoomScale="160" zoomScaleNormal="160" zoomScalePageLayoutView="160" workbookViewId="0">
      <selection activeCell="H23" sqref="H23"/>
    </sheetView>
  </sheetViews>
  <sheetFormatPr baseColWidth="10" defaultColWidth="5.5" defaultRowHeight="16" x14ac:dyDescent="0.2"/>
  <cols>
    <col min="1" max="1" width="4.1640625" style="24" customWidth="1"/>
    <col min="2" max="2" width="30.6640625" style="2" customWidth="1"/>
    <col min="3" max="3" width="6.1640625" style="21" customWidth="1"/>
    <col min="4" max="7" width="5.5" style="2" customWidth="1"/>
    <col min="8" max="8" width="8.83203125" style="2" customWidth="1"/>
    <col min="9" max="9" width="6" style="2" customWidth="1"/>
    <col min="10" max="10" width="6.5" style="2" customWidth="1"/>
    <col min="11" max="13" width="6" style="2" customWidth="1"/>
    <col min="14" max="14" width="5.5" style="2" customWidth="1"/>
    <col min="15" max="16" width="5.1640625" style="2" customWidth="1"/>
    <col min="17" max="17" width="5" style="2" customWidth="1"/>
    <col min="18" max="18" width="5.33203125" style="2" customWidth="1"/>
    <col min="19" max="21" width="5.1640625" style="2" customWidth="1"/>
    <col min="22" max="22" width="7.1640625" style="75" customWidth="1"/>
    <col min="23" max="23" width="6.5" style="75" customWidth="1"/>
    <col min="24" max="24" width="6.6640625" style="75" customWidth="1"/>
    <col min="25" max="25" width="5.83203125" style="75" customWidth="1"/>
    <col min="26" max="258" width="5.5" style="2"/>
    <col min="259" max="259" width="4.1640625" style="2" customWidth="1"/>
    <col min="260" max="260" width="30.6640625" style="2" customWidth="1"/>
    <col min="261" max="261" width="7.5" style="2" customWidth="1"/>
    <col min="262" max="262" width="6.1640625" style="2" customWidth="1"/>
    <col min="263" max="266" width="5.5" style="2" customWidth="1"/>
    <col min="267" max="268" width="6" style="2" customWidth="1"/>
    <col min="269" max="269" width="6.5" style="2" customWidth="1"/>
    <col min="270" max="272" width="6" style="2" customWidth="1"/>
    <col min="273" max="273" width="5.5" style="2" customWidth="1"/>
    <col min="274" max="274" width="5.1640625" style="2" customWidth="1"/>
    <col min="275" max="275" width="5" style="2" customWidth="1"/>
    <col min="276" max="276" width="5.33203125" style="2" customWidth="1"/>
    <col min="277" max="279" width="5.1640625" style="2" customWidth="1"/>
    <col min="280" max="514" width="5.5" style="2"/>
    <col min="515" max="515" width="4.1640625" style="2" customWidth="1"/>
    <col min="516" max="516" width="30.6640625" style="2" customWidth="1"/>
    <col min="517" max="517" width="7.5" style="2" customWidth="1"/>
    <col min="518" max="518" width="6.1640625" style="2" customWidth="1"/>
    <col min="519" max="522" width="5.5" style="2" customWidth="1"/>
    <col min="523" max="524" width="6" style="2" customWidth="1"/>
    <col min="525" max="525" width="6.5" style="2" customWidth="1"/>
    <col min="526" max="528" width="6" style="2" customWidth="1"/>
    <col min="529" max="529" width="5.5" style="2" customWidth="1"/>
    <col min="530" max="530" width="5.1640625" style="2" customWidth="1"/>
    <col min="531" max="531" width="5" style="2" customWidth="1"/>
    <col min="532" max="532" width="5.33203125" style="2" customWidth="1"/>
    <col min="533" max="535" width="5.1640625" style="2" customWidth="1"/>
    <col min="536" max="770" width="5.5" style="2"/>
    <col min="771" max="771" width="4.1640625" style="2" customWidth="1"/>
    <col min="772" max="772" width="30.6640625" style="2" customWidth="1"/>
    <col min="773" max="773" width="7.5" style="2" customWidth="1"/>
    <col min="774" max="774" width="6.1640625" style="2" customWidth="1"/>
    <col min="775" max="778" width="5.5" style="2" customWidth="1"/>
    <col min="779" max="780" width="6" style="2" customWidth="1"/>
    <col min="781" max="781" width="6.5" style="2" customWidth="1"/>
    <col min="782" max="784" width="6" style="2" customWidth="1"/>
    <col min="785" max="785" width="5.5" style="2" customWidth="1"/>
    <col min="786" max="786" width="5.1640625" style="2" customWidth="1"/>
    <col min="787" max="787" width="5" style="2" customWidth="1"/>
    <col min="788" max="788" width="5.33203125" style="2" customWidth="1"/>
    <col min="789" max="791" width="5.1640625" style="2" customWidth="1"/>
    <col min="792" max="1026" width="5.5" style="2"/>
    <col min="1027" max="1027" width="4.1640625" style="2" customWidth="1"/>
    <col min="1028" max="1028" width="30.6640625" style="2" customWidth="1"/>
    <col min="1029" max="1029" width="7.5" style="2" customWidth="1"/>
    <col min="1030" max="1030" width="6.1640625" style="2" customWidth="1"/>
    <col min="1031" max="1034" width="5.5" style="2" customWidth="1"/>
    <col min="1035" max="1036" width="6" style="2" customWidth="1"/>
    <col min="1037" max="1037" width="6.5" style="2" customWidth="1"/>
    <col min="1038" max="1040" width="6" style="2" customWidth="1"/>
    <col min="1041" max="1041" width="5.5" style="2" customWidth="1"/>
    <col min="1042" max="1042" width="5.1640625" style="2" customWidth="1"/>
    <col min="1043" max="1043" width="5" style="2" customWidth="1"/>
    <col min="1044" max="1044" width="5.33203125" style="2" customWidth="1"/>
    <col min="1045" max="1047" width="5.1640625" style="2" customWidth="1"/>
    <col min="1048" max="1282" width="5.5" style="2"/>
    <col min="1283" max="1283" width="4.1640625" style="2" customWidth="1"/>
    <col min="1284" max="1284" width="30.6640625" style="2" customWidth="1"/>
    <col min="1285" max="1285" width="7.5" style="2" customWidth="1"/>
    <col min="1286" max="1286" width="6.1640625" style="2" customWidth="1"/>
    <col min="1287" max="1290" width="5.5" style="2" customWidth="1"/>
    <col min="1291" max="1292" width="6" style="2" customWidth="1"/>
    <col min="1293" max="1293" width="6.5" style="2" customWidth="1"/>
    <col min="1294" max="1296" width="6" style="2" customWidth="1"/>
    <col min="1297" max="1297" width="5.5" style="2" customWidth="1"/>
    <col min="1298" max="1298" width="5.1640625" style="2" customWidth="1"/>
    <col min="1299" max="1299" width="5" style="2" customWidth="1"/>
    <col min="1300" max="1300" width="5.33203125" style="2" customWidth="1"/>
    <col min="1301" max="1303" width="5.1640625" style="2" customWidth="1"/>
    <col min="1304" max="1538" width="5.5" style="2"/>
    <col min="1539" max="1539" width="4.1640625" style="2" customWidth="1"/>
    <col min="1540" max="1540" width="30.6640625" style="2" customWidth="1"/>
    <col min="1541" max="1541" width="7.5" style="2" customWidth="1"/>
    <col min="1542" max="1542" width="6.1640625" style="2" customWidth="1"/>
    <col min="1543" max="1546" width="5.5" style="2" customWidth="1"/>
    <col min="1547" max="1548" width="6" style="2" customWidth="1"/>
    <col min="1549" max="1549" width="6.5" style="2" customWidth="1"/>
    <col min="1550" max="1552" width="6" style="2" customWidth="1"/>
    <col min="1553" max="1553" width="5.5" style="2" customWidth="1"/>
    <col min="1554" max="1554" width="5.1640625" style="2" customWidth="1"/>
    <col min="1555" max="1555" width="5" style="2" customWidth="1"/>
    <col min="1556" max="1556" width="5.33203125" style="2" customWidth="1"/>
    <col min="1557" max="1559" width="5.1640625" style="2" customWidth="1"/>
    <col min="1560" max="1794" width="5.5" style="2"/>
    <col min="1795" max="1795" width="4.1640625" style="2" customWidth="1"/>
    <col min="1796" max="1796" width="30.6640625" style="2" customWidth="1"/>
    <col min="1797" max="1797" width="7.5" style="2" customWidth="1"/>
    <col min="1798" max="1798" width="6.1640625" style="2" customWidth="1"/>
    <col min="1799" max="1802" width="5.5" style="2" customWidth="1"/>
    <col min="1803" max="1804" width="6" style="2" customWidth="1"/>
    <col min="1805" max="1805" width="6.5" style="2" customWidth="1"/>
    <col min="1806" max="1808" width="6" style="2" customWidth="1"/>
    <col min="1809" max="1809" width="5.5" style="2" customWidth="1"/>
    <col min="1810" max="1810" width="5.1640625" style="2" customWidth="1"/>
    <col min="1811" max="1811" width="5" style="2" customWidth="1"/>
    <col min="1812" max="1812" width="5.33203125" style="2" customWidth="1"/>
    <col min="1813" max="1815" width="5.1640625" style="2" customWidth="1"/>
    <col min="1816" max="2050" width="5.5" style="2"/>
    <col min="2051" max="2051" width="4.1640625" style="2" customWidth="1"/>
    <col min="2052" max="2052" width="30.6640625" style="2" customWidth="1"/>
    <col min="2053" max="2053" width="7.5" style="2" customWidth="1"/>
    <col min="2054" max="2054" width="6.1640625" style="2" customWidth="1"/>
    <col min="2055" max="2058" width="5.5" style="2" customWidth="1"/>
    <col min="2059" max="2060" width="6" style="2" customWidth="1"/>
    <col min="2061" max="2061" width="6.5" style="2" customWidth="1"/>
    <col min="2062" max="2064" width="6" style="2" customWidth="1"/>
    <col min="2065" max="2065" width="5.5" style="2" customWidth="1"/>
    <col min="2066" max="2066" width="5.1640625" style="2" customWidth="1"/>
    <col min="2067" max="2067" width="5" style="2" customWidth="1"/>
    <col min="2068" max="2068" width="5.33203125" style="2" customWidth="1"/>
    <col min="2069" max="2071" width="5.1640625" style="2" customWidth="1"/>
    <col min="2072" max="2306" width="5.5" style="2"/>
    <col min="2307" max="2307" width="4.1640625" style="2" customWidth="1"/>
    <col min="2308" max="2308" width="30.6640625" style="2" customWidth="1"/>
    <col min="2309" max="2309" width="7.5" style="2" customWidth="1"/>
    <col min="2310" max="2310" width="6.1640625" style="2" customWidth="1"/>
    <col min="2311" max="2314" width="5.5" style="2" customWidth="1"/>
    <col min="2315" max="2316" width="6" style="2" customWidth="1"/>
    <col min="2317" max="2317" width="6.5" style="2" customWidth="1"/>
    <col min="2318" max="2320" width="6" style="2" customWidth="1"/>
    <col min="2321" max="2321" width="5.5" style="2" customWidth="1"/>
    <col min="2322" max="2322" width="5.1640625" style="2" customWidth="1"/>
    <col min="2323" max="2323" width="5" style="2" customWidth="1"/>
    <col min="2324" max="2324" width="5.33203125" style="2" customWidth="1"/>
    <col min="2325" max="2327" width="5.1640625" style="2" customWidth="1"/>
    <col min="2328" max="2562" width="5.5" style="2"/>
    <col min="2563" max="2563" width="4.1640625" style="2" customWidth="1"/>
    <col min="2564" max="2564" width="30.6640625" style="2" customWidth="1"/>
    <col min="2565" max="2565" width="7.5" style="2" customWidth="1"/>
    <col min="2566" max="2566" width="6.1640625" style="2" customWidth="1"/>
    <col min="2567" max="2570" width="5.5" style="2" customWidth="1"/>
    <col min="2571" max="2572" width="6" style="2" customWidth="1"/>
    <col min="2573" max="2573" width="6.5" style="2" customWidth="1"/>
    <col min="2574" max="2576" width="6" style="2" customWidth="1"/>
    <col min="2577" max="2577" width="5.5" style="2" customWidth="1"/>
    <col min="2578" max="2578" width="5.1640625" style="2" customWidth="1"/>
    <col min="2579" max="2579" width="5" style="2" customWidth="1"/>
    <col min="2580" max="2580" width="5.33203125" style="2" customWidth="1"/>
    <col min="2581" max="2583" width="5.1640625" style="2" customWidth="1"/>
    <col min="2584" max="2818" width="5.5" style="2"/>
    <col min="2819" max="2819" width="4.1640625" style="2" customWidth="1"/>
    <col min="2820" max="2820" width="30.6640625" style="2" customWidth="1"/>
    <col min="2821" max="2821" width="7.5" style="2" customWidth="1"/>
    <col min="2822" max="2822" width="6.1640625" style="2" customWidth="1"/>
    <col min="2823" max="2826" width="5.5" style="2" customWidth="1"/>
    <col min="2827" max="2828" width="6" style="2" customWidth="1"/>
    <col min="2829" max="2829" width="6.5" style="2" customWidth="1"/>
    <col min="2830" max="2832" width="6" style="2" customWidth="1"/>
    <col min="2833" max="2833" width="5.5" style="2" customWidth="1"/>
    <col min="2834" max="2834" width="5.1640625" style="2" customWidth="1"/>
    <col min="2835" max="2835" width="5" style="2" customWidth="1"/>
    <col min="2836" max="2836" width="5.33203125" style="2" customWidth="1"/>
    <col min="2837" max="2839" width="5.1640625" style="2" customWidth="1"/>
    <col min="2840" max="3074" width="5.5" style="2"/>
    <col min="3075" max="3075" width="4.1640625" style="2" customWidth="1"/>
    <col min="3076" max="3076" width="30.6640625" style="2" customWidth="1"/>
    <col min="3077" max="3077" width="7.5" style="2" customWidth="1"/>
    <col min="3078" max="3078" width="6.1640625" style="2" customWidth="1"/>
    <col min="3079" max="3082" width="5.5" style="2" customWidth="1"/>
    <col min="3083" max="3084" width="6" style="2" customWidth="1"/>
    <col min="3085" max="3085" width="6.5" style="2" customWidth="1"/>
    <col min="3086" max="3088" width="6" style="2" customWidth="1"/>
    <col min="3089" max="3089" width="5.5" style="2" customWidth="1"/>
    <col min="3090" max="3090" width="5.1640625" style="2" customWidth="1"/>
    <col min="3091" max="3091" width="5" style="2" customWidth="1"/>
    <col min="3092" max="3092" width="5.33203125" style="2" customWidth="1"/>
    <col min="3093" max="3095" width="5.1640625" style="2" customWidth="1"/>
    <col min="3096" max="3330" width="5.5" style="2"/>
    <col min="3331" max="3331" width="4.1640625" style="2" customWidth="1"/>
    <col min="3332" max="3332" width="30.6640625" style="2" customWidth="1"/>
    <col min="3333" max="3333" width="7.5" style="2" customWidth="1"/>
    <col min="3334" max="3334" width="6.1640625" style="2" customWidth="1"/>
    <col min="3335" max="3338" width="5.5" style="2" customWidth="1"/>
    <col min="3339" max="3340" width="6" style="2" customWidth="1"/>
    <col min="3341" max="3341" width="6.5" style="2" customWidth="1"/>
    <col min="3342" max="3344" width="6" style="2" customWidth="1"/>
    <col min="3345" max="3345" width="5.5" style="2" customWidth="1"/>
    <col min="3346" max="3346" width="5.1640625" style="2" customWidth="1"/>
    <col min="3347" max="3347" width="5" style="2" customWidth="1"/>
    <col min="3348" max="3348" width="5.33203125" style="2" customWidth="1"/>
    <col min="3349" max="3351" width="5.1640625" style="2" customWidth="1"/>
    <col min="3352" max="3586" width="5.5" style="2"/>
    <col min="3587" max="3587" width="4.1640625" style="2" customWidth="1"/>
    <col min="3588" max="3588" width="30.6640625" style="2" customWidth="1"/>
    <col min="3589" max="3589" width="7.5" style="2" customWidth="1"/>
    <col min="3590" max="3590" width="6.1640625" style="2" customWidth="1"/>
    <col min="3591" max="3594" width="5.5" style="2" customWidth="1"/>
    <col min="3595" max="3596" width="6" style="2" customWidth="1"/>
    <col min="3597" max="3597" width="6.5" style="2" customWidth="1"/>
    <col min="3598" max="3600" width="6" style="2" customWidth="1"/>
    <col min="3601" max="3601" width="5.5" style="2" customWidth="1"/>
    <col min="3602" max="3602" width="5.1640625" style="2" customWidth="1"/>
    <col min="3603" max="3603" width="5" style="2" customWidth="1"/>
    <col min="3604" max="3604" width="5.33203125" style="2" customWidth="1"/>
    <col min="3605" max="3607" width="5.1640625" style="2" customWidth="1"/>
    <col min="3608" max="3842" width="5.5" style="2"/>
    <col min="3843" max="3843" width="4.1640625" style="2" customWidth="1"/>
    <col min="3844" max="3844" width="30.6640625" style="2" customWidth="1"/>
    <col min="3845" max="3845" width="7.5" style="2" customWidth="1"/>
    <col min="3846" max="3846" width="6.1640625" style="2" customWidth="1"/>
    <col min="3847" max="3850" width="5.5" style="2" customWidth="1"/>
    <col min="3851" max="3852" width="6" style="2" customWidth="1"/>
    <col min="3853" max="3853" width="6.5" style="2" customWidth="1"/>
    <col min="3854" max="3856" width="6" style="2" customWidth="1"/>
    <col min="3857" max="3857" width="5.5" style="2" customWidth="1"/>
    <col min="3858" max="3858" width="5.1640625" style="2" customWidth="1"/>
    <col min="3859" max="3859" width="5" style="2" customWidth="1"/>
    <col min="3860" max="3860" width="5.33203125" style="2" customWidth="1"/>
    <col min="3861" max="3863" width="5.1640625" style="2" customWidth="1"/>
    <col min="3864" max="4098" width="5.5" style="2"/>
    <col min="4099" max="4099" width="4.1640625" style="2" customWidth="1"/>
    <col min="4100" max="4100" width="30.6640625" style="2" customWidth="1"/>
    <col min="4101" max="4101" width="7.5" style="2" customWidth="1"/>
    <col min="4102" max="4102" width="6.1640625" style="2" customWidth="1"/>
    <col min="4103" max="4106" width="5.5" style="2" customWidth="1"/>
    <col min="4107" max="4108" width="6" style="2" customWidth="1"/>
    <col min="4109" max="4109" width="6.5" style="2" customWidth="1"/>
    <col min="4110" max="4112" width="6" style="2" customWidth="1"/>
    <col min="4113" max="4113" width="5.5" style="2" customWidth="1"/>
    <col min="4114" max="4114" width="5.1640625" style="2" customWidth="1"/>
    <col min="4115" max="4115" width="5" style="2" customWidth="1"/>
    <col min="4116" max="4116" width="5.33203125" style="2" customWidth="1"/>
    <col min="4117" max="4119" width="5.1640625" style="2" customWidth="1"/>
    <col min="4120" max="4354" width="5.5" style="2"/>
    <col min="4355" max="4355" width="4.1640625" style="2" customWidth="1"/>
    <col min="4356" max="4356" width="30.6640625" style="2" customWidth="1"/>
    <col min="4357" max="4357" width="7.5" style="2" customWidth="1"/>
    <col min="4358" max="4358" width="6.1640625" style="2" customWidth="1"/>
    <col min="4359" max="4362" width="5.5" style="2" customWidth="1"/>
    <col min="4363" max="4364" width="6" style="2" customWidth="1"/>
    <col min="4365" max="4365" width="6.5" style="2" customWidth="1"/>
    <col min="4366" max="4368" width="6" style="2" customWidth="1"/>
    <col min="4369" max="4369" width="5.5" style="2" customWidth="1"/>
    <col min="4370" max="4370" width="5.1640625" style="2" customWidth="1"/>
    <col min="4371" max="4371" width="5" style="2" customWidth="1"/>
    <col min="4372" max="4372" width="5.33203125" style="2" customWidth="1"/>
    <col min="4373" max="4375" width="5.1640625" style="2" customWidth="1"/>
    <col min="4376" max="4610" width="5.5" style="2"/>
    <col min="4611" max="4611" width="4.1640625" style="2" customWidth="1"/>
    <col min="4612" max="4612" width="30.6640625" style="2" customWidth="1"/>
    <col min="4613" max="4613" width="7.5" style="2" customWidth="1"/>
    <col min="4614" max="4614" width="6.1640625" style="2" customWidth="1"/>
    <col min="4615" max="4618" width="5.5" style="2" customWidth="1"/>
    <col min="4619" max="4620" width="6" style="2" customWidth="1"/>
    <col min="4621" max="4621" width="6.5" style="2" customWidth="1"/>
    <col min="4622" max="4624" width="6" style="2" customWidth="1"/>
    <col min="4625" max="4625" width="5.5" style="2" customWidth="1"/>
    <col min="4626" max="4626" width="5.1640625" style="2" customWidth="1"/>
    <col min="4627" max="4627" width="5" style="2" customWidth="1"/>
    <col min="4628" max="4628" width="5.33203125" style="2" customWidth="1"/>
    <col min="4629" max="4631" width="5.1640625" style="2" customWidth="1"/>
    <col min="4632" max="4866" width="5.5" style="2"/>
    <col min="4867" max="4867" width="4.1640625" style="2" customWidth="1"/>
    <col min="4868" max="4868" width="30.6640625" style="2" customWidth="1"/>
    <col min="4869" max="4869" width="7.5" style="2" customWidth="1"/>
    <col min="4870" max="4870" width="6.1640625" style="2" customWidth="1"/>
    <col min="4871" max="4874" width="5.5" style="2" customWidth="1"/>
    <col min="4875" max="4876" width="6" style="2" customWidth="1"/>
    <col min="4877" max="4877" width="6.5" style="2" customWidth="1"/>
    <col min="4878" max="4880" width="6" style="2" customWidth="1"/>
    <col min="4881" max="4881" width="5.5" style="2" customWidth="1"/>
    <col min="4882" max="4882" width="5.1640625" style="2" customWidth="1"/>
    <col min="4883" max="4883" width="5" style="2" customWidth="1"/>
    <col min="4884" max="4884" width="5.33203125" style="2" customWidth="1"/>
    <col min="4885" max="4887" width="5.1640625" style="2" customWidth="1"/>
    <col min="4888" max="5122" width="5.5" style="2"/>
    <col min="5123" max="5123" width="4.1640625" style="2" customWidth="1"/>
    <col min="5124" max="5124" width="30.6640625" style="2" customWidth="1"/>
    <col min="5125" max="5125" width="7.5" style="2" customWidth="1"/>
    <col min="5126" max="5126" width="6.1640625" style="2" customWidth="1"/>
    <col min="5127" max="5130" width="5.5" style="2" customWidth="1"/>
    <col min="5131" max="5132" width="6" style="2" customWidth="1"/>
    <col min="5133" max="5133" width="6.5" style="2" customWidth="1"/>
    <col min="5134" max="5136" width="6" style="2" customWidth="1"/>
    <col min="5137" max="5137" width="5.5" style="2" customWidth="1"/>
    <col min="5138" max="5138" width="5.1640625" style="2" customWidth="1"/>
    <col min="5139" max="5139" width="5" style="2" customWidth="1"/>
    <col min="5140" max="5140" width="5.33203125" style="2" customWidth="1"/>
    <col min="5141" max="5143" width="5.1640625" style="2" customWidth="1"/>
    <col min="5144" max="5378" width="5.5" style="2"/>
    <col min="5379" max="5379" width="4.1640625" style="2" customWidth="1"/>
    <col min="5380" max="5380" width="30.6640625" style="2" customWidth="1"/>
    <col min="5381" max="5381" width="7.5" style="2" customWidth="1"/>
    <col min="5382" max="5382" width="6.1640625" style="2" customWidth="1"/>
    <col min="5383" max="5386" width="5.5" style="2" customWidth="1"/>
    <col min="5387" max="5388" width="6" style="2" customWidth="1"/>
    <col min="5389" max="5389" width="6.5" style="2" customWidth="1"/>
    <col min="5390" max="5392" width="6" style="2" customWidth="1"/>
    <col min="5393" max="5393" width="5.5" style="2" customWidth="1"/>
    <col min="5394" max="5394" width="5.1640625" style="2" customWidth="1"/>
    <col min="5395" max="5395" width="5" style="2" customWidth="1"/>
    <col min="5396" max="5396" width="5.33203125" style="2" customWidth="1"/>
    <col min="5397" max="5399" width="5.1640625" style="2" customWidth="1"/>
    <col min="5400" max="5634" width="5.5" style="2"/>
    <col min="5635" max="5635" width="4.1640625" style="2" customWidth="1"/>
    <col min="5636" max="5636" width="30.6640625" style="2" customWidth="1"/>
    <col min="5637" max="5637" width="7.5" style="2" customWidth="1"/>
    <col min="5638" max="5638" width="6.1640625" style="2" customWidth="1"/>
    <col min="5639" max="5642" width="5.5" style="2" customWidth="1"/>
    <col min="5643" max="5644" width="6" style="2" customWidth="1"/>
    <col min="5645" max="5645" width="6.5" style="2" customWidth="1"/>
    <col min="5646" max="5648" width="6" style="2" customWidth="1"/>
    <col min="5649" max="5649" width="5.5" style="2" customWidth="1"/>
    <col min="5650" max="5650" width="5.1640625" style="2" customWidth="1"/>
    <col min="5651" max="5651" width="5" style="2" customWidth="1"/>
    <col min="5652" max="5652" width="5.33203125" style="2" customWidth="1"/>
    <col min="5653" max="5655" width="5.1640625" style="2" customWidth="1"/>
    <col min="5656" max="5890" width="5.5" style="2"/>
    <col min="5891" max="5891" width="4.1640625" style="2" customWidth="1"/>
    <col min="5892" max="5892" width="30.6640625" style="2" customWidth="1"/>
    <col min="5893" max="5893" width="7.5" style="2" customWidth="1"/>
    <col min="5894" max="5894" width="6.1640625" style="2" customWidth="1"/>
    <col min="5895" max="5898" width="5.5" style="2" customWidth="1"/>
    <col min="5899" max="5900" width="6" style="2" customWidth="1"/>
    <col min="5901" max="5901" width="6.5" style="2" customWidth="1"/>
    <col min="5902" max="5904" width="6" style="2" customWidth="1"/>
    <col min="5905" max="5905" width="5.5" style="2" customWidth="1"/>
    <col min="5906" max="5906" width="5.1640625" style="2" customWidth="1"/>
    <col min="5907" max="5907" width="5" style="2" customWidth="1"/>
    <col min="5908" max="5908" width="5.33203125" style="2" customWidth="1"/>
    <col min="5909" max="5911" width="5.1640625" style="2" customWidth="1"/>
    <col min="5912" max="6146" width="5.5" style="2"/>
    <col min="6147" max="6147" width="4.1640625" style="2" customWidth="1"/>
    <col min="6148" max="6148" width="30.6640625" style="2" customWidth="1"/>
    <col min="6149" max="6149" width="7.5" style="2" customWidth="1"/>
    <col min="6150" max="6150" width="6.1640625" style="2" customWidth="1"/>
    <col min="6151" max="6154" width="5.5" style="2" customWidth="1"/>
    <col min="6155" max="6156" width="6" style="2" customWidth="1"/>
    <col min="6157" max="6157" width="6.5" style="2" customWidth="1"/>
    <col min="6158" max="6160" width="6" style="2" customWidth="1"/>
    <col min="6161" max="6161" width="5.5" style="2" customWidth="1"/>
    <col min="6162" max="6162" width="5.1640625" style="2" customWidth="1"/>
    <col min="6163" max="6163" width="5" style="2" customWidth="1"/>
    <col min="6164" max="6164" width="5.33203125" style="2" customWidth="1"/>
    <col min="6165" max="6167" width="5.1640625" style="2" customWidth="1"/>
    <col min="6168" max="6402" width="5.5" style="2"/>
    <col min="6403" max="6403" width="4.1640625" style="2" customWidth="1"/>
    <col min="6404" max="6404" width="30.6640625" style="2" customWidth="1"/>
    <col min="6405" max="6405" width="7.5" style="2" customWidth="1"/>
    <col min="6406" max="6406" width="6.1640625" style="2" customWidth="1"/>
    <col min="6407" max="6410" width="5.5" style="2" customWidth="1"/>
    <col min="6411" max="6412" width="6" style="2" customWidth="1"/>
    <col min="6413" max="6413" width="6.5" style="2" customWidth="1"/>
    <col min="6414" max="6416" width="6" style="2" customWidth="1"/>
    <col min="6417" max="6417" width="5.5" style="2" customWidth="1"/>
    <col min="6418" max="6418" width="5.1640625" style="2" customWidth="1"/>
    <col min="6419" max="6419" width="5" style="2" customWidth="1"/>
    <col min="6420" max="6420" width="5.33203125" style="2" customWidth="1"/>
    <col min="6421" max="6423" width="5.1640625" style="2" customWidth="1"/>
    <col min="6424" max="6658" width="5.5" style="2"/>
    <col min="6659" max="6659" width="4.1640625" style="2" customWidth="1"/>
    <col min="6660" max="6660" width="30.6640625" style="2" customWidth="1"/>
    <col min="6661" max="6661" width="7.5" style="2" customWidth="1"/>
    <col min="6662" max="6662" width="6.1640625" style="2" customWidth="1"/>
    <col min="6663" max="6666" width="5.5" style="2" customWidth="1"/>
    <col min="6667" max="6668" width="6" style="2" customWidth="1"/>
    <col min="6669" max="6669" width="6.5" style="2" customWidth="1"/>
    <col min="6670" max="6672" width="6" style="2" customWidth="1"/>
    <col min="6673" max="6673" width="5.5" style="2" customWidth="1"/>
    <col min="6674" max="6674" width="5.1640625" style="2" customWidth="1"/>
    <col min="6675" max="6675" width="5" style="2" customWidth="1"/>
    <col min="6676" max="6676" width="5.33203125" style="2" customWidth="1"/>
    <col min="6677" max="6679" width="5.1640625" style="2" customWidth="1"/>
    <col min="6680" max="6914" width="5.5" style="2"/>
    <col min="6915" max="6915" width="4.1640625" style="2" customWidth="1"/>
    <col min="6916" max="6916" width="30.6640625" style="2" customWidth="1"/>
    <col min="6917" max="6917" width="7.5" style="2" customWidth="1"/>
    <col min="6918" max="6918" width="6.1640625" style="2" customWidth="1"/>
    <col min="6919" max="6922" width="5.5" style="2" customWidth="1"/>
    <col min="6923" max="6924" width="6" style="2" customWidth="1"/>
    <col min="6925" max="6925" width="6.5" style="2" customWidth="1"/>
    <col min="6926" max="6928" width="6" style="2" customWidth="1"/>
    <col min="6929" max="6929" width="5.5" style="2" customWidth="1"/>
    <col min="6930" max="6930" width="5.1640625" style="2" customWidth="1"/>
    <col min="6931" max="6931" width="5" style="2" customWidth="1"/>
    <col min="6932" max="6932" width="5.33203125" style="2" customWidth="1"/>
    <col min="6933" max="6935" width="5.1640625" style="2" customWidth="1"/>
    <col min="6936" max="7170" width="5.5" style="2"/>
    <col min="7171" max="7171" width="4.1640625" style="2" customWidth="1"/>
    <col min="7172" max="7172" width="30.6640625" style="2" customWidth="1"/>
    <col min="7173" max="7173" width="7.5" style="2" customWidth="1"/>
    <col min="7174" max="7174" width="6.1640625" style="2" customWidth="1"/>
    <col min="7175" max="7178" width="5.5" style="2" customWidth="1"/>
    <col min="7179" max="7180" width="6" style="2" customWidth="1"/>
    <col min="7181" max="7181" width="6.5" style="2" customWidth="1"/>
    <col min="7182" max="7184" width="6" style="2" customWidth="1"/>
    <col min="7185" max="7185" width="5.5" style="2" customWidth="1"/>
    <col min="7186" max="7186" width="5.1640625" style="2" customWidth="1"/>
    <col min="7187" max="7187" width="5" style="2" customWidth="1"/>
    <col min="7188" max="7188" width="5.33203125" style="2" customWidth="1"/>
    <col min="7189" max="7191" width="5.1640625" style="2" customWidth="1"/>
    <col min="7192" max="7426" width="5.5" style="2"/>
    <col min="7427" max="7427" width="4.1640625" style="2" customWidth="1"/>
    <col min="7428" max="7428" width="30.6640625" style="2" customWidth="1"/>
    <col min="7429" max="7429" width="7.5" style="2" customWidth="1"/>
    <col min="7430" max="7430" width="6.1640625" style="2" customWidth="1"/>
    <col min="7431" max="7434" width="5.5" style="2" customWidth="1"/>
    <col min="7435" max="7436" width="6" style="2" customWidth="1"/>
    <col min="7437" max="7437" width="6.5" style="2" customWidth="1"/>
    <col min="7438" max="7440" width="6" style="2" customWidth="1"/>
    <col min="7441" max="7441" width="5.5" style="2" customWidth="1"/>
    <col min="7442" max="7442" width="5.1640625" style="2" customWidth="1"/>
    <col min="7443" max="7443" width="5" style="2" customWidth="1"/>
    <col min="7444" max="7444" width="5.33203125" style="2" customWidth="1"/>
    <col min="7445" max="7447" width="5.1640625" style="2" customWidth="1"/>
    <col min="7448" max="7682" width="5.5" style="2"/>
    <col min="7683" max="7683" width="4.1640625" style="2" customWidth="1"/>
    <col min="7684" max="7684" width="30.6640625" style="2" customWidth="1"/>
    <col min="7685" max="7685" width="7.5" style="2" customWidth="1"/>
    <col min="7686" max="7686" width="6.1640625" style="2" customWidth="1"/>
    <col min="7687" max="7690" width="5.5" style="2" customWidth="1"/>
    <col min="7691" max="7692" width="6" style="2" customWidth="1"/>
    <col min="7693" max="7693" width="6.5" style="2" customWidth="1"/>
    <col min="7694" max="7696" width="6" style="2" customWidth="1"/>
    <col min="7697" max="7697" width="5.5" style="2" customWidth="1"/>
    <col min="7698" max="7698" width="5.1640625" style="2" customWidth="1"/>
    <col min="7699" max="7699" width="5" style="2" customWidth="1"/>
    <col min="7700" max="7700" width="5.33203125" style="2" customWidth="1"/>
    <col min="7701" max="7703" width="5.1640625" style="2" customWidth="1"/>
    <col min="7704" max="7938" width="5.5" style="2"/>
    <col min="7939" max="7939" width="4.1640625" style="2" customWidth="1"/>
    <col min="7940" max="7940" width="30.6640625" style="2" customWidth="1"/>
    <col min="7941" max="7941" width="7.5" style="2" customWidth="1"/>
    <col min="7942" max="7942" width="6.1640625" style="2" customWidth="1"/>
    <col min="7943" max="7946" width="5.5" style="2" customWidth="1"/>
    <col min="7947" max="7948" width="6" style="2" customWidth="1"/>
    <col min="7949" max="7949" width="6.5" style="2" customWidth="1"/>
    <col min="7950" max="7952" width="6" style="2" customWidth="1"/>
    <col min="7953" max="7953" width="5.5" style="2" customWidth="1"/>
    <col min="7954" max="7954" width="5.1640625" style="2" customWidth="1"/>
    <col min="7955" max="7955" width="5" style="2" customWidth="1"/>
    <col min="7956" max="7956" width="5.33203125" style="2" customWidth="1"/>
    <col min="7957" max="7959" width="5.1640625" style="2" customWidth="1"/>
    <col min="7960" max="8194" width="5.5" style="2"/>
    <col min="8195" max="8195" width="4.1640625" style="2" customWidth="1"/>
    <col min="8196" max="8196" width="30.6640625" style="2" customWidth="1"/>
    <col min="8197" max="8197" width="7.5" style="2" customWidth="1"/>
    <col min="8198" max="8198" width="6.1640625" style="2" customWidth="1"/>
    <col min="8199" max="8202" width="5.5" style="2" customWidth="1"/>
    <col min="8203" max="8204" width="6" style="2" customWidth="1"/>
    <col min="8205" max="8205" width="6.5" style="2" customWidth="1"/>
    <col min="8206" max="8208" width="6" style="2" customWidth="1"/>
    <col min="8209" max="8209" width="5.5" style="2" customWidth="1"/>
    <col min="8210" max="8210" width="5.1640625" style="2" customWidth="1"/>
    <col min="8211" max="8211" width="5" style="2" customWidth="1"/>
    <col min="8212" max="8212" width="5.33203125" style="2" customWidth="1"/>
    <col min="8213" max="8215" width="5.1640625" style="2" customWidth="1"/>
    <col min="8216" max="8450" width="5.5" style="2"/>
    <col min="8451" max="8451" width="4.1640625" style="2" customWidth="1"/>
    <col min="8452" max="8452" width="30.6640625" style="2" customWidth="1"/>
    <col min="8453" max="8453" width="7.5" style="2" customWidth="1"/>
    <col min="8454" max="8454" width="6.1640625" style="2" customWidth="1"/>
    <col min="8455" max="8458" width="5.5" style="2" customWidth="1"/>
    <col min="8459" max="8460" width="6" style="2" customWidth="1"/>
    <col min="8461" max="8461" width="6.5" style="2" customWidth="1"/>
    <col min="8462" max="8464" width="6" style="2" customWidth="1"/>
    <col min="8465" max="8465" width="5.5" style="2" customWidth="1"/>
    <col min="8466" max="8466" width="5.1640625" style="2" customWidth="1"/>
    <col min="8467" max="8467" width="5" style="2" customWidth="1"/>
    <col min="8468" max="8468" width="5.33203125" style="2" customWidth="1"/>
    <col min="8469" max="8471" width="5.1640625" style="2" customWidth="1"/>
    <col min="8472" max="8706" width="5.5" style="2"/>
    <col min="8707" max="8707" width="4.1640625" style="2" customWidth="1"/>
    <col min="8708" max="8708" width="30.6640625" style="2" customWidth="1"/>
    <col min="8709" max="8709" width="7.5" style="2" customWidth="1"/>
    <col min="8710" max="8710" width="6.1640625" style="2" customWidth="1"/>
    <col min="8711" max="8714" width="5.5" style="2" customWidth="1"/>
    <col min="8715" max="8716" width="6" style="2" customWidth="1"/>
    <col min="8717" max="8717" width="6.5" style="2" customWidth="1"/>
    <col min="8718" max="8720" width="6" style="2" customWidth="1"/>
    <col min="8721" max="8721" width="5.5" style="2" customWidth="1"/>
    <col min="8722" max="8722" width="5.1640625" style="2" customWidth="1"/>
    <col min="8723" max="8723" width="5" style="2" customWidth="1"/>
    <col min="8724" max="8724" width="5.33203125" style="2" customWidth="1"/>
    <col min="8725" max="8727" width="5.1640625" style="2" customWidth="1"/>
    <col min="8728" max="8962" width="5.5" style="2"/>
    <col min="8963" max="8963" width="4.1640625" style="2" customWidth="1"/>
    <col min="8964" max="8964" width="30.6640625" style="2" customWidth="1"/>
    <col min="8965" max="8965" width="7.5" style="2" customWidth="1"/>
    <col min="8966" max="8966" width="6.1640625" style="2" customWidth="1"/>
    <col min="8967" max="8970" width="5.5" style="2" customWidth="1"/>
    <col min="8971" max="8972" width="6" style="2" customWidth="1"/>
    <col min="8973" max="8973" width="6.5" style="2" customWidth="1"/>
    <col min="8974" max="8976" width="6" style="2" customWidth="1"/>
    <col min="8977" max="8977" width="5.5" style="2" customWidth="1"/>
    <col min="8978" max="8978" width="5.1640625" style="2" customWidth="1"/>
    <col min="8979" max="8979" width="5" style="2" customWidth="1"/>
    <col min="8980" max="8980" width="5.33203125" style="2" customWidth="1"/>
    <col min="8981" max="8983" width="5.1640625" style="2" customWidth="1"/>
    <col min="8984" max="9218" width="5.5" style="2"/>
    <col min="9219" max="9219" width="4.1640625" style="2" customWidth="1"/>
    <col min="9220" max="9220" width="30.6640625" style="2" customWidth="1"/>
    <col min="9221" max="9221" width="7.5" style="2" customWidth="1"/>
    <col min="9222" max="9222" width="6.1640625" style="2" customWidth="1"/>
    <col min="9223" max="9226" width="5.5" style="2" customWidth="1"/>
    <col min="9227" max="9228" width="6" style="2" customWidth="1"/>
    <col min="9229" max="9229" width="6.5" style="2" customWidth="1"/>
    <col min="9230" max="9232" width="6" style="2" customWidth="1"/>
    <col min="9233" max="9233" width="5.5" style="2" customWidth="1"/>
    <col min="9234" max="9234" width="5.1640625" style="2" customWidth="1"/>
    <col min="9235" max="9235" width="5" style="2" customWidth="1"/>
    <col min="9236" max="9236" width="5.33203125" style="2" customWidth="1"/>
    <col min="9237" max="9239" width="5.1640625" style="2" customWidth="1"/>
    <col min="9240" max="9474" width="5.5" style="2"/>
    <col min="9475" max="9475" width="4.1640625" style="2" customWidth="1"/>
    <col min="9476" max="9476" width="30.6640625" style="2" customWidth="1"/>
    <col min="9477" max="9477" width="7.5" style="2" customWidth="1"/>
    <col min="9478" max="9478" width="6.1640625" style="2" customWidth="1"/>
    <col min="9479" max="9482" width="5.5" style="2" customWidth="1"/>
    <col min="9483" max="9484" width="6" style="2" customWidth="1"/>
    <col min="9485" max="9485" width="6.5" style="2" customWidth="1"/>
    <col min="9486" max="9488" width="6" style="2" customWidth="1"/>
    <col min="9489" max="9489" width="5.5" style="2" customWidth="1"/>
    <col min="9490" max="9490" width="5.1640625" style="2" customWidth="1"/>
    <col min="9491" max="9491" width="5" style="2" customWidth="1"/>
    <col min="9492" max="9492" width="5.33203125" style="2" customWidth="1"/>
    <col min="9493" max="9495" width="5.1640625" style="2" customWidth="1"/>
    <col min="9496" max="9730" width="5.5" style="2"/>
    <col min="9731" max="9731" width="4.1640625" style="2" customWidth="1"/>
    <col min="9732" max="9732" width="30.6640625" style="2" customWidth="1"/>
    <col min="9733" max="9733" width="7.5" style="2" customWidth="1"/>
    <col min="9734" max="9734" width="6.1640625" style="2" customWidth="1"/>
    <col min="9735" max="9738" width="5.5" style="2" customWidth="1"/>
    <col min="9739" max="9740" width="6" style="2" customWidth="1"/>
    <col min="9741" max="9741" width="6.5" style="2" customWidth="1"/>
    <col min="9742" max="9744" width="6" style="2" customWidth="1"/>
    <col min="9745" max="9745" width="5.5" style="2" customWidth="1"/>
    <col min="9746" max="9746" width="5.1640625" style="2" customWidth="1"/>
    <col min="9747" max="9747" width="5" style="2" customWidth="1"/>
    <col min="9748" max="9748" width="5.33203125" style="2" customWidth="1"/>
    <col min="9749" max="9751" width="5.1640625" style="2" customWidth="1"/>
    <col min="9752" max="9986" width="5.5" style="2"/>
    <col min="9987" max="9987" width="4.1640625" style="2" customWidth="1"/>
    <col min="9988" max="9988" width="30.6640625" style="2" customWidth="1"/>
    <col min="9989" max="9989" width="7.5" style="2" customWidth="1"/>
    <col min="9990" max="9990" width="6.1640625" style="2" customWidth="1"/>
    <col min="9991" max="9994" width="5.5" style="2" customWidth="1"/>
    <col min="9995" max="9996" width="6" style="2" customWidth="1"/>
    <col min="9997" max="9997" width="6.5" style="2" customWidth="1"/>
    <col min="9998" max="10000" width="6" style="2" customWidth="1"/>
    <col min="10001" max="10001" width="5.5" style="2" customWidth="1"/>
    <col min="10002" max="10002" width="5.1640625" style="2" customWidth="1"/>
    <col min="10003" max="10003" width="5" style="2" customWidth="1"/>
    <col min="10004" max="10004" width="5.33203125" style="2" customWidth="1"/>
    <col min="10005" max="10007" width="5.1640625" style="2" customWidth="1"/>
    <col min="10008" max="10242" width="5.5" style="2"/>
    <col min="10243" max="10243" width="4.1640625" style="2" customWidth="1"/>
    <col min="10244" max="10244" width="30.6640625" style="2" customWidth="1"/>
    <col min="10245" max="10245" width="7.5" style="2" customWidth="1"/>
    <col min="10246" max="10246" width="6.1640625" style="2" customWidth="1"/>
    <col min="10247" max="10250" width="5.5" style="2" customWidth="1"/>
    <col min="10251" max="10252" width="6" style="2" customWidth="1"/>
    <col min="10253" max="10253" width="6.5" style="2" customWidth="1"/>
    <col min="10254" max="10256" width="6" style="2" customWidth="1"/>
    <col min="10257" max="10257" width="5.5" style="2" customWidth="1"/>
    <col min="10258" max="10258" width="5.1640625" style="2" customWidth="1"/>
    <col min="10259" max="10259" width="5" style="2" customWidth="1"/>
    <col min="10260" max="10260" width="5.33203125" style="2" customWidth="1"/>
    <col min="10261" max="10263" width="5.1640625" style="2" customWidth="1"/>
    <col min="10264" max="10498" width="5.5" style="2"/>
    <col min="10499" max="10499" width="4.1640625" style="2" customWidth="1"/>
    <col min="10500" max="10500" width="30.6640625" style="2" customWidth="1"/>
    <col min="10501" max="10501" width="7.5" style="2" customWidth="1"/>
    <col min="10502" max="10502" width="6.1640625" style="2" customWidth="1"/>
    <col min="10503" max="10506" width="5.5" style="2" customWidth="1"/>
    <col min="10507" max="10508" width="6" style="2" customWidth="1"/>
    <col min="10509" max="10509" width="6.5" style="2" customWidth="1"/>
    <col min="10510" max="10512" width="6" style="2" customWidth="1"/>
    <col min="10513" max="10513" width="5.5" style="2" customWidth="1"/>
    <col min="10514" max="10514" width="5.1640625" style="2" customWidth="1"/>
    <col min="10515" max="10515" width="5" style="2" customWidth="1"/>
    <col min="10516" max="10516" width="5.33203125" style="2" customWidth="1"/>
    <col min="10517" max="10519" width="5.1640625" style="2" customWidth="1"/>
    <col min="10520" max="10754" width="5.5" style="2"/>
    <col min="10755" max="10755" width="4.1640625" style="2" customWidth="1"/>
    <col min="10756" max="10756" width="30.6640625" style="2" customWidth="1"/>
    <col min="10757" max="10757" width="7.5" style="2" customWidth="1"/>
    <col min="10758" max="10758" width="6.1640625" style="2" customWidth="1"/>
    <col min="10759" max="10762" width="5.5" style="2" customWidth="1"/>
    <col min="10763" max="10764" width="6" style="2" customWidth="1"/>
    <col min="10765" max="10765" width="6.5" style="2" customWidth="1"/>
    <col min="10766" max="10768" width="6" style="2" customWidth="1"/>
    <col min="10769" max="10769" width="5.5" style="2" customWidth="1"/>
    <col min="10770" max="10770" width="5.1640625" style="2" customWidth="1"/>
    <col min="10771" max="10771" width="5" style="2" customWidth="1"/>
    <col min="10772" max="10772" width="5.33203125" style="2" customWidth="1"/>
    <col min="10773" max="10775" width="5.1640625" style="2" customWidth="1"/>
    <col min="10776" max="11010" width="5.5" style="2"/>
    <col min="11011" max="11011" width="4.1640625" style="2" customWidth="1"/>
    <col min="11012" max="11012" width="30.6640625" style="2" customWidth="1"/>
    <col min="11013" max="11013" width="7.5" style="2" customWidth="1"/>
    <col min="11014" max="11014" width="6.1640625" style="2" customWidth="1"/>
    <col min="11015" max="11018" width="5.5" style="2" customWidth="1"/>
    <col min="11019" max="11020" width="6" style="2" customWidth="1"/>
    <col min="11021" max="11021" width="6.5" style="2" customWidth="1"/>
    <col min="11022" max="11024" width="6" style="2" customWidth="1"/>
    <col min="11025" max="11025" width="5.5" style="2" customWidth="1"/>
    <col min="11026" max="11026" width="5.1640625" style="2" customWidth="1"/>
    <col min="11027" max="11027" width="5" style="2" customWidth="1"/>
    <col min="11028" max="11028" width="5.33203125" style="2" customWidth="1"/>
    <col min="11029" max="11031" width="5.1640625" style="2" customWidth="1"/>
    <col min="11032" max="11266" width="5.5" style="2"/>
    <col min="11267" max="11267" width="4.1640625" style="2" customWidth="1"/>
    <col min="11268" max="11268" width="30.6640625" style="2" customWidth="1"/>
    <col min="11269" max="11269" width="7.5" style="2" customWidth="1"/>
    <col min="11270" max="11270" width="6.1640625" style="2" customWidth="1"/>
    <col min="11271" max="11274" width="5.5" style="2" customWidth="1"/>
    <col min="11275" max="11276" width="6" style="2" customWidth="1"/>
    <col min="11277" max="11277" width="6.5" style="2" customWidth="1"/>
    <col min="11278" max="11280" width="6" style="2" customWidth="1"/>
    <col min="11281" max="11281" width="5.5" style="2" customWidth="1"/>
    <col min="11282" max="11282" width="5.1640625" style="2" customWidth="1"/>
    <col min="11283" max="11283" width="5" style="2" customWidth="1"/>
    <col min="11284" max="11284" width="5.33203125" style="2" customWidth="1"/>
    <col min="11285" max="11287" width="5.1640625" style="2" customWidth="1"/>
    <col min="11288" max="11522" width="5.5" style="2"/>
    <col min="11523" max="11523" width="4.1640625" style="2" customWidth="1"/>
    <col min="11524" max="11524" width="30.6640625" style="2" customWidth="1"/>
    <col min="11525" max="11525" width="7.5" style="2" customWidth="1"/>
    <col min="11526" max="11526" width="6.1640625" style="2" customWidth="1"/>
    <col min="11527" max="11530" width="5.5" style="2" customWidth="1"/>
    <col min="11531" max="11532" width="6" style="2" customWidth="1"/>
    <col min="11533" max="11533" width="6.5" style="2" customWidth="1"/>
    <col min="11534" max="11536" width="6" style="2" customWidth="1"/>
    <col min="11537" max="11537" width="5.5" style="2" customWidth="1"/>
    <col min="11538" max="11538" width="5.1640625" style="2" customWidth="1"/>
    <col min="11539" max="11539" width="5" style="2" customWidth="1"/>
    <col min="11540" max="11540" width="5.33203125" style="2" customWidth="1"/>
    <col min="11541" max="11543" width="5.1640625" style="2" customWidth="1"/>
    <col min="11544" max="11778" width="5.5" style="2"/>
    <col min="11779" max="11779" width="4.1640625" style="2" customWidth="1"/>
    <col min="11780" max="11780" width="30.6640625" style="2" customWidth="1"/>
    <col min="11781" max="11781" width="7.5" style="2" customWidth="1"/>
    <col min="11782" max="11782" width="6.1640625" style="2" customWidth="1"/>
    <col min="11783" max="11786" width="5.5" style="2" customWidth="1"/>
    <col min="11787" max="11788" width="6" style="2" customWidth="1"/>
    <col min="11789" max="11789" width="6.5" style="2" customWidth="1"/>
    <col min="11790" max="11792" width="6" style="2" customWidth="1"/>
    <col min="11793" max="11793" width="5.5" style="2" customWidth="1"/>
    <col min="11794" max="11794" width="5.1640625" style="2" customWidth="1"/>
    <col min="11795" max="11795" width="5" style="2" customWidth="1"/>
    <col min="11796" max="11796" width="5.33203125" style="2" customWidth="1"/>
    <col min="11797" max="11799" width="5.1640625" style="2" customWidth="1"/>
    <col min="11800" max="12034" width="5.5" style="2"/>
    <col min="12035" max="12035" width="4.1640625" style="2" customWidth="1"/>
    <col min="12036" max="12036" width="30.6640625" style="2" customWidth="1"/>
    <col min="12037" max="12037" width="7.5" style="2" customWidth="1"/>
    <col min="12038" max="12038" width="6.1640625" style="2" customWidth="1"/>
    <col min="12039" max="12042" width="5.5" style="2" customWidth="1"/>
    <col min="12043" max="12044" width="6" style="2" customWidth="1"/>
    <col min="12045" max="12045" width="6.5" style="2" customWidth="1"/>
    <col min="12046" max="12048" width="6" style="2" customWidth="1"/>
    <col min="12049" max="12049" width="5.5" style="2" customWidth="1"/>
    <col min="12050" max="12050" width="5.1640625" style="2" customWidth="1"/>
    <col min="12051" max="12051" width="5" style="2" customWidth="1"/>
    <col min="12052" max="12052" width="5.33203125" style="2" customWidth="1"/>
    <col min="12053" max="12055" width="5.1640625" style="2" customWidth="1"/>
    <col min="12056" max="12290" width="5.5" style="2"/>
    <col min="12291" max="12291" width="4.1640625" style="2" customWidth="1"/>
    <col min="12292" max="12292" width="30.6640625" style="2" customWidth="1"/>
    <col min="12293" max="12293" width="7.5" style="2" customWidth="1"/>
    <col min="12294" max="12294" width="6.1640625" style="2" customWidth="1"/>
    <col min="12295" max="12298" width="5.5" style="2" customWidth="1"/>
    <col min="12299" max="12300" width="6" style="2" customWidth="1"/>
    <col min="12301" max="12301" width="6.5" style="2" customWidth="1"/>
    <col min="12302" max="12304" width="6" style="2" customWidth="1"/>
    <col min="12305" max="12305" width="5.5" style="2" customWidth="1"/>
    <col min="12306" max="12306" width="5.1640625" style="2" customWidth="1"/>
    <col min="12307" max="12307" width="5" style="2" customWidth="1"/>
    <col min="12308" max="12308" width="5.33203125" style="2" customWidth="1"/>
    <col min="12309" max="12311" width="5.1640625" style="2" customWidth="1"/>
    <col min="12312" max="12546" width="5.5" style="2"/>
    <col min="12547" max="12547" width="4.1640625" style="2" customWidth="1"/>
    <col min="12548" max="12548" width="30.6640625" style="2" customWidth="1"/>
    <col min="12549" max="12549" width="7.5" style="2" customWidth="1"/>
    <col min="12550" max="12550" width="6.1640625" style="2" customWidth="1"/>
    <col min="12551" max="12554" width="5.5" style="2" customWidth="1"/>
    <col min="12555" max="12556" width="6" style="2" customWidth="1"/>
    <col min="12557" max="12557" width="6.5" style="2" customWidth="1"/>
    <col min="12558" max="12560" width="6" style="2" customWidth="1"/>
    <col min="12561" max="12561" width="5.5" style="2" customWidth="1"/>
    <col min="12562" max="12562" width="5.1640625" style="2" customWidth="1"/>
    <col min="12563" max="12563" width="5" style="2" customWidth="1"/>
    <col min="12564" max="12564" width="5.33203125" style="2" customWidth="1"/>
    <col min="12565" max="12567" width="5.1640625" style="2" customWidth="1"/>
    <col min="12568" max="12802" width="5.5" style="2"/>
    <col min="12803" max="12803" width="4.1640625" style="2" customWidth="1"/>
    <col min="12804" max="12804" width="30.6640625" style="2" customWidth="1"/>
    <col min="12805" max="12805" width="7.5" style="2" customWidth="1"/>
    <col min="12806" max="12806" width="6.1640625" style="2" customWidth="1"/>
    <col min="12807" max="12810" width="5.5" style="2" customWidth="1"/>
    <col min="12811" max="12812" width="6" style="2" customWidth="1"/>
    <col min="12813" max="12813" width="6.5" style="2" customWidth="1"/>
    <col min="12814" max="12816" width="6" style="2" customWidth="1"/>
    <col min="12817" max="12817" width="5.5" style="2" customWidth="1"/>
    <col min="12818" max="12818" width="5.1640625" style="2" customWidth="1"/>
    <col min="12819" max="12819" width="5" style="2" customWidth="1"/>
    <col min="12820" max="12820" width="5.33203125" style="2" customWidth="1"/>
    <col min="12821" max="12823" width="5.1640625" style="2" customWidth="1"/>
    <col min="12824" max="13058" width="5.5" style="2"/>
    <col min="13059" max="13059" width="4.1640625" style="2" customWidth="1"/>
    <col min="13060" max="13060" width="30.6640625" style="2" customWidth="1"/>
    <col min="13061" max="13061" width="7.5" style="2" customWidth="1"/>
    <col min="13062" max="13062" width="6.1640625" style="2" customWidth="1"/>
    <col min="13063" max="13066" width="5.5" style="2" customWidth="1"/>
    <col min="13067" max="13068" width="6" style="2" customWidth="1"/>
    <col min="13069" max="13069" width="6.5" style="2" customWidth="1"/>
    <col min="13070" max="13072" width="6" style="2" customWidth="1"/>
    <col min="13073" max="13073" width="5.5" style="2" customWidth="1"/>
    <col min="13074" max="13074" width="5.1640625" style="2" customWidth="1"/>
    <col min="13075" max="13075" width="5" style="2" customWidth="1"/>
    <col min="13076" max="13076" width="5.33203125" style="2" customWidth="1"/>
    <col min="13077" max="13079" width="5.1640625" style="2" customWidth="1"/>
    <col min="13080" max="13314" width="5.5" style="2"/>
    <col min="13315" max="13315" width="4.1640625" style="2" customWidth="1"/>
    <col min="13316" max="13316" width="30.6640625" style="2" customWidth="1"/>
    <col min="13317" max="13317" width="7.5" style="2" customWidth="1"/>
    <col min="13318" max="13318" width="6.1640625" style="2" customWidth="1"/>
    <col min="13319" max="13322" width="5.5" style="2" customWidth="1"/>
    <col min="13323" max="13324" width="6" style="2" customWidth="1"/>
    <col min="13325" max="13325" width="6.5" style="2" customWidth="1"/>
    <col min="13326" max="13328" width="6" style="2" customWidth="1"/>
    <col min="13329" max="13329" width="5.5" style="2" customWidth="1"/>
    <col min="13330" max="13330" width="5.1640625" style="2" customWidth="1"/>
    <col min="13331" max="13331" width="5" style="2" customWidth="1"/>
    <col min="13332" max="13332" width="5.33203125" style="2" customWidth="1"/>
    <col min="13333" max="13335" width="5.1640625" style="2" customWidth="1"/>
    <col min="13336" max="13570" width="5.5" style="2"/>
    <col min="13571" max="13571" width="4.1640625" style="2" customWidth="1"/>
    <col min="13572" max="13572" width="30.6640625" style="2" customWidth="1"/>
    <col min="13573" max="13573" width="7.5" style="2" customWidth="1"/>
    <col min="13574" max="13574" width="6.1640625" style="2" customWidth="1"/>
    <col min="13575" max="13578" width="5.5" style="2" customWidth="1"/>
    <col min="13579" max="13580" width="6" style="2" customWidth="1"/>
    <col min="13581" max="13581" width="6.5" style="2" customWidth="1"/>
    <col min="13582" max="13584" width="6" style="2" customWidth="1"/>
    <col min="13585" max="13585" width="5.5" style="2" customWidth="1"/>
    <col min="13586" max="13586" width="5.1640625" style="2" customWidth="1"/>
    <col min="13587" max="13587" width="5" style="2" customWidth="1"/>
    <col min="13588" max="13588" width="5.33203125" style="2" customWidth="1"/>
    <col min="13589" max="13591" width="5.1640625" style="2" customWidth="1"/>
    <col min="13592" max="13826" width="5.5" style="2"/>
    <col min="13827" max="13827" width="4.1640625" style="2" customWidth="1"/>
    <col min="13828" max="13828" width="30.6640625" style="2" customWidth="1"/>
    <col min="13829" max="13829" width="7.5" style="2" customWidth="1"/>
    <col min="13830" max="13830" width="6.1640625" style="2" customWidth="1"/>
    <col min="13831" max="13834" width="5.5" style="2" customWidth="1"/>
    <col min="13835" max="13836" width="6" style="2" customWidth="1"/>
    <col min="13837" max="13837" width="6.5" style="2" customWidth="1"/>
    <col min="13838" max="13840" width="6" style="2" customWidth="1"/>
    <col min="13841" max="13841" width="5.5" style="2" customWidth="1"/>
    <col min="13842" max="13842" width="5.1640625" style="2" customWidth="1"/>
    <col min="13843" max="13843" width="5" style="2" customWidth="1"/>
    <col min="13844" max="13844" width="5.33203125" style="2" customWidth="1"/>
    <col min="13845" max="13847" width="5.1640625" style="2" customWidth="1"/>
    <col min="13848" max="14082" width="5.5" style="2"/>
    <col min="14083" max="14083" width="4.1640625" style="2" customWidth="1"/>
    <col min="14084" max="14084" width="30.6640625" style="2" customWidth="1"/>
    <col min="14085" max="14085" width="7.5" style="2" customWidth="1"/>
    <col min="14086" max="14086" width="6.1640625" style="2" customWidth="1"/>
    <col min="14087" max="14090" width="5.5" style="2" customWidth="1"/>
    <col min="14091" max="14092" width="6" style="2" customWidth="1"/>
    <col min="14093" max="14093" width="6.5" style="2" customWidth="1"/>
    <col min="14094" max="14096" width="6" style="2" customWidth="1"/>
    <col min="14097" max="14097" width="5.5" style="2" customWidth="1"/>
    <col min="14098" max="14098" width="5.1640625" style="2" customWidth="1"/>
    <col min="14099" max="14099" width="5" style="2" customWidth="1"/>
    <col min="14100" max="14100" width="5.33203125" style="2" customWidth="1"/>
    <col min="14101" max="14103" width="5.1640625" style="2" customWidth="1"/>
    <col min="14104" max="14338" width="5.5" style="2"/>
    <col min="14339" max="14339" width="4.1640625" style="2" customWidth="1"/>
    <col min="14340" max="14340" width="30.6640625" style="2" customWidth="1"/>
    <col min="14341" max="14341" width="7.5" style="2" customWidth="1"/>
    <col min="14342" max="14342" width="6.1640625" style="2" customWidth="1"/>
    <col min="14343" max="14346" width="5.5" style="2" customWidth="1"/>
    <col min="14347" max="14348" width="6" style="2" customWidth="1"/>
    <col min="14349" max="14349" width="6.5" style="2" customWidth="1"/>
    <col min="14350" max="14352" width="6" style="2" customWidth="1"/>
    <col min="14353" max="14353" width="5.5" style="2" customWidth="1"/>
    <col min="14354" max="14354" width="5.1640625" style="2" customWidth="1"/>
    <col min="14355" max="14355" width="5" style="2" customWidth="1"/>
    <col min="14356" max="14356" width="5.33203125" style="2" customWidth="1"/>
    <col min="14357" max="14359" width="5.1640625" style="2" customWidth="1"/>
    <col min="14360" max="14594" width="5.5" style="2"/>
    <col min="14595" max="14595" width="4.1640625" style="2" customWidth="1"/>
    <col min="14596" max="14596" width="30.6640625" style="2" customWidth="1"/>
    <col min="14597" max="14597" width="7.5" style="2" customWidth="1"/>
    <col min="14598" max="14598" width="6.1640625" style="2" customWidth="1"/>
    <col min="14599" max="14602" width="5.5" style="2" customWidth="1"/>
    <col min="14603" max="14604" width="6" style="2" customWidth="1"/>
    <col min="14605" max="14605" width="6.5" style="2" customWidth="1"/>
    <col min="14606" max="14608" width="6" style="2" customWidth="1"/>
    <col min="14609" max="14609" width="5.5" style="2" customWidth="1"/>
    <col min="14610" max="14610" width="5.1640625" style="2" customWidth="1"/>
    <col min="14611" max="14611" width="5" style="2" customWidth="1"/>
    <col min="14612" max="14612" width="5.33203125" style="2" customWidth="1"/>
    <col min="14613" max="14615" width="5.1640625" style="2" customWidth="1"/>
    <col min="14616" max="14850" width="5.5" style="2"/>
    <col min="14851" max="14851" width="4.1640625" style="2" customWidth="1"/>
    <col min="14852" max="14852" width="30.6640625" style="2" customWidth="1"/>
    <col min="14853" max="14853" width="7.5" style="2" customWidth="1"/>
    <col min="14854" max="14854" width="6.1640625" style="2" customWidth="1"/>
    <col min="14855" max="14858" width="5.5" style="2" customWidth="1"/>
    <col min="14859" max="14860" width="6" style="2" customWidth="1"/>
    <col min="14861" max="14861" width="6.5" style="2" customWidth="1"/>
    <col min="14862" max="14864" width="6" style="2" customWidth="1"/>
    <col min="14865" max="14865" width="5.5" style="2" customWidth="1"/>
    <col min="14866" max="14866" width="5.1640625" style="2" customWidth="1"/>
    <col min="14867" max="14867" width="5" style="2" customWidth="1"/>
    <col min="14868" max="14868" width="5.33203125" style="2" customWidth="1"/>
    <col min="14869" max="14871" width="5.1640625" style="2" customWidth="1"/>
    <col min="14872" max="15106" width="5.5" style="2"/>
    <col min="15107" max="15107" width="4.1640625" style="2" customWidth="1"/>
    <col min="15108" max="15108" width="30.6640625" style="2" customWidth="1"/>
    <col min="15109" max="15109" width="7.5" style="2" customWidth="1"/>
    <col min="15110" max="15110" width="6.1640625" style="2" customWidth="1"/>
    <col min="15111" max="15114" width="5.5" style="2" customWidth="1"/>
    <col min="15115" max="15116" width="6" style="2" customWidth="1"/>
    <col min="15117" max="15117" width="6.5" style="2" customWidth="1"/>
    <col min="15118" max="15120" width="6" style="2" customWidth="1"/>
    <col min="15121" max="15121" width="5.5" style="2" customWidth="1"/>
    <col min="15122" max="15122" width="5.1640625" style="2" customWidth="1"/>
    <col min="15123" max="15123" width="5" style="2" customWidth="1"/>
    <col min="15124" max="15124" width="5.33203125" style="2" customWidth="1"/>
    <col min="15125" max="15127" width="5.1640625" style="2" customWidth="1"/>
    <col min="15128" max="15362" width="5.5" style="2"/>
    <col min="15363" max="15363" width="4.1640625" style="2" customWidth="1"/>
    <col min="15364" max="15364" width="30.6640625" style="2" customWidth="1"/>
    <col min="15365" max="15365" width="7.5" style="2" customWidth="1"/>
    <col min="15366" max="15366" width="6.1640625" style="2" customWidth="1"/>
    <col min="15367" max="15370" width="5.5" style="2" customWidth="1"/>
    <col min="15371" max="15372" width="6" style="2" customWidth="1"/>
    <col min="15373" max="15373" width="6.5" style="2" customWidth="1"/>
    <col min="15374" max="15376" width="6" style="2" customWidth="1"/>
    <col min="15377" max="15377" width="5.5" style="2" customWidth="1"/>
    <col min="15378" max="15378" width="5.1640625" style="2" customWidth="1"/>
    <col min="15379" max="15379" width="5" style="2" customWidth="1"/>
    <col min="15380" max="15380" width="5.33203125" style="2" customWidth="1"/>
    <col min="15381" max="15383" width="5.1640625" style="2" customWidth="1"/>
    <col min="15384" max="15618" width="5.5" style="2"/>
    <col min="15619" max="15619" width="4.1640625" style="2" customWidth="1"/>
    <col min="15620" max="15620" width="30.6640625" style="2" customWidth="1"/>
    <col min="15621" max="15621" width="7.5" style="2" customWidth="1"/>
    <col min="15622" max="15622" width="6.1640625" style="2" customWidth="1"/>
    <col min="15623" max="15626" width="5.5" style="2" customWidth="1"/>
    <col min="15627" max="15628" width="6" style="2" customWidth="1"/>
    <col min="15629" max="15629" width="6.5" style="2" customWidth="1"/>
    <col min="15630" max="15632" width="6" style="2" customWidth="1"/>
    <col min="15633" max="15633" width="5.5" style="2" customWidth="1"/>
    <col min="15634" max="15634" width="5.1640625" style="2" customWidth="1"/>
    <col min="15635" max="15635" width="5" style="2" customWidth="1"/>
    <col min="15636" max="15636" width="5.33203125" style="2" customWidth="1"/>
    <col min="15637" max="15639" width="5.1640625" style="2" customWidth="1"/>
    <col min="15640" max="15874" width="5.5" style="2"/>
    <col min="15875" max="15875" width="4.1640625" style="2" customWidth="1"/>
    <col min="15876" max="15876" width="30.6640625" style="2" customWidth="1"/>
    <col min="15877" max="15877" width="7.5" style="2" customWidth="1"/>
    <col min="15878" max="15878" width="6.1640625" style="2" customWidth="1"/>
    <col min="15879" max="15882" width="5.5" style="2" customWidth="1"/>
    <col min="15883" max="15884" width="6" style="2" customWidth="1"/>
    <col min="15885" max="15885" width="6.5" style="2" customWidth="1"/>
    <col min="15886" max="15888" width="6" style="2" customWidth="1"/>
    <col min="15889" max="15889" width="5.5" style="2" customWidth="1"/>
    <col min="15890" max="15890" width="5.1640625" style="2" customWidth="1"/>
    <col min="15891" max="15891" width="5" style="2" customWidth="1"/>
    <col min="15892" max="15892" width="5.33203125" style="2" customWidth="1"/>
    <col min="15893" max="15895" width="5.1640625" style="2" customWidth="1"/>
    <col min="15896" max="16130" width="5.5" style="2"/>
    <col min="16131" max="16131" width="4.1640625" style="2" customWidth="1"/>
    <col min="16132" max="16132" width="30.6640625" style="2" customWidth="1"/>
    <col min="16133" max="16133" width="7.5" style="2" customWidth="1"/>
    <col min="16134" max="16134" width="6.1640625" style="2" customWidth="1"/>
    <col min="16135" max="16138" width="5.5" style="2" customWidth="1"/>
    <col min="16139" max="16140" width="6" style="2" customWidth="1"/>
    <col min="16141" max="16141" width="6.5" style="2" customWidth="1"/>
    <col min="16142" max="16144" width="6" style="2" customWidth="1"/>
    <col min="16145" max="16145" width="5.5" style="2" customWidth="1"/>
    <col min="16146" max="16146" width="5.1640625" style="2" customWidth="1"/>
    <col min="16147" max="16147" width="5" style="2" customWidth="1"/>
    <col min="16148" max="16148" width="5.33203125" style="2" customWidth="1"/>
    <col min="16149" max="16151" width="5.1640625" style="2" customWidth="1"/>
    <col min="16152" max="16384" width="5.5" style="2"/>
  </cols>
  <sheetData>
    <row r="1" spans="1:25" s="1" customFormat="1" ht="25" customHeight="1" x14ac:dyDescent="0.15">
      <c r="A1" s="971" t="s">
        <v>216</v>
      </c>
      <c r="B1" s="971"/>
      <c r="C1" s="971"/>
      <c r="D1" s="971"/>
      <c r="E1" s="971"/>
      <c r="F1" s="971"/>
      <c r="G1" s="971"/>
      <c r="H1" s="971"/>
      <c r="I1" s="971"/>
      <c r="J1" s="971"/>
      <c r="K1" s="971"/>
      <c r="L1" s="971"/>
      <c r="M1" s="971"/>
      <c r="N1" s="971"/>
      <c r="O1" s="971"/>
      <c r="P1" s="971"/>
      <c r="Q1" s="971"/>
      <c r="R1" s="971"/>
      <c r="S1" s="831" t="s">
        <v>249</v>
      </c>
      <c r="T1" s="972"/>
      <c r="U1" s="973"/>
      <c r="V1" s="237"/>
      <c r="W1" s="237"/>
      <c r="X1" s="237"/>
    </row>
    <row r="2" spans="1:25" s="17" customFormat="1" ht="25" customHeight="1" x14ac:dyDescent="0.2">
      <c r="A2" s="238"/>
      <c r="B2" s="238"/>
      <c r="C2" s="239"/>
      <c r="D2" s="240"/>
      <c r="E2" s="240"/>
      <c r="F2" s="240"/>
      <c r="G2" s="240"/>
      <c r="H2" s="240"/>
      <c r="I2" s="240"/>
      <c r="J2" s="240"/>
      <c r="K2" s="240"/>
      <c r="L2" s="240"/>
      <c r="M2" s="240"/>
      <c r="N2" s="240"/>
      <c r="O2" s="776" t="s">
        <v>367</v>
      </c>
      <c r="P2" s="776"/>
      <c r="Q2" s="776"/>
      <c r="R2" s="776"/>
      <c r="S2" s="776"/>
      <c r="T2" s="776"/>
      <c r="U2" s="776"/>
      <c r="V2" s="1"/>
      <c r="W2" s="1"/>
      <c r="X2" s="1"/>
      <c r="Y2" s="1"/>
    </row>
    <row r="3" spans="1:25" s="35" customFormat="1" ht="30" customHeight="1" x14ac:dyDescent="0.15">
      <c r="A3" s="890" t="s">
        <v>294</v>
      </c>
      <c r="B3" s="845" t="s">
        <v>218</v>
      </c>
      <c r="C3" s="780" t="s">
        <v>575</v>
      </c>
      <c r="D3" s="948" t="s">
        <v>211</v>
      </c>
      <c r="E3" s="949"/>
      <c r="F3" s="949"/>
      <c r="G3" s="974"/>
      <c r="H3" s="851" t="s">
        <v>212</v>
      </c>
      <c r="I3" s="852"/>
      <c r="J3" s="852"/>
      <c r="K3" s="852"/>
      <c r="L3" s="852"/>
      <c r="M3" s="852"/>
      <c r="N3" s="852"/>
      <c r="O3" s="851" t="s">
        <v>6</v>
      </c>
      <c r="P3" s="852"/>
      <c r="Q3" s="852"/>
      <c r="R3" s="852"/>
      <c r="S3" s="852"/>
      <c r="T3" s="852"/>
      <c r="U3" s="853"/>
    </row>
    <row r="4" spans="1:25" s="25" customFormat="1" ht="25" customHeight="1" x14ac:dyDescent="0.15">
      <c r="A4" s="891"/>
      <c r="B4" s="892"/>
      <c r="C4" s="781"/>
      <c r="D4" s="790" t="s">
        <v>147</v>
      </c>
      <c r="E4" s="790" t="s">
        <v>150</v>
      </c>
      <c r="F4" s="790" t="s">
        <v>176</v>
      </c>
      <c r="G4" s="790" t="s">
        <v>169</v>
      </c>
      <c r="H4" s="790" t="s">
        <v>304</v>
      </c>
      <c r="I4" s="790" t="s">
        <v>126</v>
      </c>
      <c r="J4" s="790" t="s">
        <v>468</v>
      </c>
      <c r="K4" s="790" t="s">
        <v>97</v>
      </c>
      <c r="L4" s="790" t="s">
        <v>576</v>
      </c>
      <c r="M4" s="790" t="s">
        <v>50</v>
      </c>
      <c r="N4" s="790" t="s">
        <v>15</v>
      </c>
      <c r="O4" s="790" t="s">
        <v>538</v>
      </c>
      <c r="P4" s="790" t="s">
        <v>213</v>
      </c>
      <c r="Q4" s="790" t="s">
        <v>214</v>
      </c>
      <c r="R4" s="790" t="s">
        <v>215</v>
      </c>
      <c r="S4" s="968" t="s">
        <v>18</v>
      </c>
      <c r="T4" s="969"/>
      <c r="U4" s="970"/>
      <c r="V4" s="30"/>
      <c r="W4" s="30"/>
      <c r="X4" s="30"/>
      <c r="Y4" s="30"/>
    </row>
    <row r="5" spans="1:25" s="26" customFormat="1" ht="108.75" customHeight="1" x14ac:dyDescent="0.15">
      <c r="A5" s="940"/>
      <c r="B5" s="846"/>
      <c r="C5" s="782"/>
      <c r="D5" s="791"/>
      <c r="E5" s="791"/>
      <c r="F5" s="791"/>
      <c r="G5" s="791"/>
      <c r="H5" s="791"/>
      <c r="I5" s="791"/>
      <c r="J5" s="791"/>
      <c r="K5" s="791"/>
      <c r="L5" s="791"/>
      <c r="M5" s="791"/>
      <c r="N5" s="791"/>
      <c r="O5" s="791"/>
      <c r="P5" s="791"/>
      <c r="Q5" s="791"/>
      <c r="R5" s="791"/>
      <c r="S5" s="241" t="s">
        <v>529</v>
      </c>
      <c r="T5" s="241" t="s">
        <v>20</v>
      </c>
      <c r="U5" s="242" t="s">
        <v>21</v>
      </c>
      <c r="V5" s="461"/>
      <c r="W5" s="461"/>
      <c r="X5" s="461"/>
      <c r="Y5" s="461"/>
    </row>
    <row r="6" spans="1:25" s="36" customFormat="1" ht="17.25" customHeight="1" x14ac:dyDescent="0.15">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c r="Q6" s="196">
        <v>17</v>
      </c>
      <c r="R6" s="196">
        <v>18</v>
      </c>
      <c r="S6" s="196">
        <v>19</v>
      </c>
      <c r="T6" s="196">
        <v>20</v>
      </c>
      <c r="U6" s="196">
        <v>21</v>
      </c>
    </row>
    <row r="7" spans="1:25" s="5" customFormat="1" ht="21" customHeight="1" x14ac:dyDescent="0.15">
      <c r="A7" s="243" t="s">
        <v>22</v>
      </c>
      <c r="B7" s="244" t="s">
        <v>466</v>
      </c>
      <c r="C7" s="481">
        <f>SUM(C8:C15)</f>
        <v>0</v>
      </c>
      <c r="D7" s="481">
        <f t="shared" ref="D7:U7" si="0">SUM(D8:D15)</f>
        <v>0</v>
      </c>
      <c r="E7" s="481">
        <f t="shared" si="0"/>
        <v>0</v>
      </c>
      <c r="F7" s="481">
        <f t="shared" si="0"/>
        <v>0</v>
      </c>
      <c r="G7" s="481">
        <f t="shared" si="0"/>
        <v>0</v>
      </c>
      <c r="H7" s="481">
        <f t="shared" si="0"/>
        <v>0</v>
      </c>
      <c r="I7" s="481">
        <f t="shared" si="0"/>
        <v>0</v>
      </c>
      <c r="J7" s="481">
        <f t="shared" si="0"/>
        <v>0</v>
      </c>
      <c r="K7" s="481">
        <f t="shared" si="0"/>
        <v>0</v>
      </c>
      <c r="L7" s="481">
        <f t="shared" si="0"/>
        <v>0</v>
      </c>
      <c r="M7" s="481">
        <f t="shared" si="0"/>
        <v>0</v>
      </c>
      <c r="N7" s="481">
        <f t="shared" si="0"/>
        <v>0</v>
      </c>
      <c r="O7" s="481">
        <f t="shared" si="0"/>
        <v>0</v>
      </c>
      <c r="P7" s="481">
        <f t="shared" ref="P7" si="1">SUM(P8:P15)</f>
        <v>0</v>
      </c>
      <c r="Q7" s="481">
        <f t="shared" ref="Q7" si="2">SUM(Q8:Q15)</f>
        <v>0</v>
      </c>
      <c r="R7" s="481">
        <f t="shared" si="0"/>
        <v>0</v>
      </c>
      <c r="S7" s="481">
        <f t="shared" si="0"/>
        <v>0</v>
      </c>
      <c r="T7" s="481">
        <f t="shared" si="0"/>
        <v>0</v>
      </c>
      <c r="U7" s="481">
        <f t="shared" si="0"/>
        <v>0</v>
      </c>
      <c r="V7" s="138" t="str">
        <f>IF(AND(H7&lt;=C7,I7&lt;=C7,J7&lt;=C7,K7&lt;=C7,L7&lt;=C7,M7&lt;=C7,N7&lt;=C7),"Đúng","Sai")</f>
        <v>Đúng</v>
      </c>
      <c r="W7" s="138" t="str">
        <f>IF(C7=O7+P7+Q7+R7,"Đúng","Sai")</f>
        <v>Đúng</v>
      </c>
      <c r="X7" s="138" t="str">
        <f>IF(R7=S7+T7,"Đúng","Sai")</f>
        <v>Đúng</v>
      </c>
      <c r="Y7" s="138" t="str">
        <f>IF(AND(U7&lt;=T7),"Đúng","Sai")</f>
        <v>Đúng</v>
      </c>
    </row>
    <row r="8" spans="1:25" s="37" customFormat="1" ht="20.25" customHeight="1" x14ac:dyDescent="0.15">
      <c r="A8" s="245"/>
      <c r="B8" s="246" t="s">
        <v>47</v>
      </c>
      <c r="C8" s="199">
        <f>SUM(D8:G8)</f>
        <v>0</v>
      </c>
      <c r="D8" s="684"/>
      <c r="E8" s="535"/>
      <c r="F8" s="535"/>
      <c r="G8" s="535"/>
      <c r="H8" s="685"/>
      <c r="I8" s="686"/>
      <c r="J8" s="686"/>
      <c r="K8" s="686"/>
      <c r="L8" s="676"/>
      <c r="M8" s="676"/>
      <c r="N8" s="685"/>
      <c r="O8" s="676"/>
      <c r="P8" s="676"/>
      <c r="Q8" s="685"/>
      <c r="R8" s="691"/>
      <c r="S8" s="686"/>
      <c r="T8" s="687"/>
      <c r="U8" s="686"/>
      <c r="V8" s="138" t="str">
        <f t="shared" ref="V8:V15" si="3">IF(AND(H8&lt;=C8,I8&lt;=C8,J8&lt;=C8,K8&lt;=C8,L8&lt;=C8,M8&lt;=C8,N8&lt;=C8),"Đúng","Sai")</f>
        <v>Đúng</v>
      </c>
      <c r="W8" s="138" t="str">
        <f t="shared" ref="W8:W15" si="4">IF(C8=O8+P8+Q8+R8,"Đúng","Sai")</f>
        <v>Đúng</v>
      </c>
      <c r="X8" s="138" t="str">
        <f t="shared" ref="X8:X15" si="5">IF(R8=S8+T8,"Đúng","Sai")</f>
        <v>Đúng</v>
      </c>
      <c r="Y8" s="138" t="str">
        <f t="shared" ref="Y8:Y15" si="6">IF(AND(U8&lt;=T8),"Đúng","Sai")</f>
        <v>Đúng</v>
      </c>
    </row>
    <row r="9" spans="1:25" s="5" customFormat="1" ht="25.5" customHeight="1" x14ac:dyDescent="0.15">
      <c r="A9" s="204"/>
      <c r="B9" s="249" t="s">
        <v>219</v>
      </c>
      <c r="C9" s="203">
        <f t="shared" ref="C9:C24" si="7">SUM(D9:G9)</f>
        <v>0</v>
      </c>
      <c r="D9" s="104"/>
      <c r="E9" s="535"/>
      <c r="F9" s="535"/>
      <c r="G9" s="535"/>
      <c r="H9" s="104"/>
      <c r="I9" s="688"/>
      <c r="J9" s="688"/>
      <c r="K9" s="688"/>
      <c r="L9" s="104"/>
      <c r="M9" s="104"/>
      <c r="N9" s="104"/>
      <c r="O9" s="104"/>
      <c r="P9" s="104"/>
      <c r="Q9" s="104"/>
      <c r="R9" s="692"/>
      <c r="S9" s="689"/>
      <c r="T9" s="689"/>
      <c r="U9" s="689"/>
      <c r="V9" s="138" t="str">
        <f t="shared" si="3"/>
        <v>Đúng</v>
      </c>
      <c r="W9" s="138" t="str">
        <f t="shared" si="4"/>
        <v>Đúng</v>
      </c>
      <c r="X9" s="138" t="str">
        <f t="shared" si="5"/>
        <v>Đúng</v>
      </c>
      <c r="Y9" s="138" t="str">
        <f t="shared" si="6"/>
        <v>Đúng</v>
      </c>
    </row>
    <row r="10" spans="1:25" s="5" customFormat="1" ht="26.25" customHeight="1" x14ac:dyDescent="0.15">
      <c r="A10" s="204"/>
      <c r="B10" s="249" t="s">
        <v>542</v>
      </c>
      <c r="C10" s="203">
        <f t="shared" si="7"/>
        <v>0</v>
      </c>
      <c r="D10" s="104"/>
      <c r="E10" s="104"/>
      <c r="F10" s="535"/>
      <c r="G10" s="535"/>
      <c r="H10" s="104"/>
      <c r="I10" s="688"/>
      <c r="J10" s="688"/>
      <c r="K10" s="688"/>
      <c r="L10" s="104"/>
      <c r="M10" s="104"/>
      <c r="N10" s="104"/>
      <c r="O10" s="104"/>
      <c r="P10" s="104"/>
      <c r="Q10" s="104"/>
      <c r="R10" s="692"/>
      <c r="S10" s="689"/>
      <c r="T10" s="689"/>
      <c r="U10" s="689"/>
      <c r="V10" s="138" t="str">
        <f t="shared" si="3"/>
        <v>Đúng</v>
      </c>
      <c r="W10" s="138" t="str">
        <f t="shared" si="4"/>
        <v>Đúng</v>
      </c>
      <c r="X10" s="138" t="str">
        <f t="shared" si="5"/>
        <v>Đúng</v>
      </c>
      <c r="Y10" s="138" t="str">
        <f t="shared" si="6"/>
        <v>Đúng</v>
      </c>
    </row>
    <row r="11" spans="1:25" s="5" customFormat="1" ht="26.25" customHeight="1" x14ac:dyDescent="0.15">
      <c r="A11" s="204"/>
      <c r="B11" s="249" t="s">
        <v>202</v>
      </c>
      <c r="C11" s="203">
        <f t="shared" si="7"/>
        <v>0</v>
      </c>
      <c r="D11" s="104"/>
      <c r="E11" s="104"/>
      <c r="F11" s="535"/>
      <c r="G11" s="535"/>
      <c r="H11" s="104"/>
      <c r="I11" s="688"/>
      <c r="J11" s="688"/>
      <c r="K11" s="688"/>
      <c r="L11" s="104"/>
      <c r="M11" s="104"/>
      <c r="N11" s="104"/>
      <c r="O11" s="104"/>
      <c r="P11" s="104"/>
      <c r="Q11" s="104"/>
      <c r="R11" s="692"/>
      <c r="S11" s="689"/>
      <c r="T11" s="689"/>
      <c r="U11" s="689"/>
      <c r="V11" s="138" t="str">
        <f t="shared" si="3"/>
        <v>Đúng</v>
      </c>
      <c r="W11" s="138" t="str">
        <f t="shared" si="4"/>
        <v>Đúng</v>
      </c>
      <c r="X11" s="138" t="str">
        <f t="shared" si="5"/>
        <v>Đúng</v>
      </c>
      <c r="Y11" s="138" t="str">
        <f t="shared" si="6"/>
        <v>Đúng</v>
      </c>
    </row>
    <row r="12" spans="1:25" s="5" customFormat="1" ht="21" customHeight="1" x14ac:dyDescent="0.15">
      <c r="A12" s="204"/>
      <c r="B12" s="250" t="s">
        <v>313</v>
      </c>
      <c r="C12" s="203">
        <f t="shared" si="7"/>
        <v>0</v>
      </c>
      <c r="D12" s="104"/>
      <c r="E12" s="104"/>
      <c r="F12" s="104"/>
      <c r="G12" s="535"/>
      <c r="H12" s="104"/>
      <c r="I12" s="688"/>
      <c r="J12" s="688"/>
      <c r="K12" s="688"/>
      <c r="L12" s="104"/>
      <c r="M12" s="104"/>
      <c r="N12" s="104"/>
      <c r="O12" s="104"/>
      <c r="P12" s="104"/>
      <c r="Q12" s="104"/>
      <c r="R12" s="692"/>
      <c r="S12" s="689"/>
      <c r="T12" s="689"/>
      <c r="U12" s="689"/>
      <c r="V12" s="138" t="str">
        <f t="shared" si="3"/>
        <v>Đúng</v>
      </c>
      <c r="W12" s="138" t="str">
        <f t="shared" si="4"/>
        <v>Đúng</v>
      </c>
      <c r="X12" s="138" t="str">
        <f t="shared" si="5"/>
        <v>Đúng</v>
      </c>
      <c r="Y12" s="138" t="str">
        <f t="shared" si="6"/>
        <v>Đúng</v>
      </c>
    </row>
    <row r="13" spans="1:25" s="5" customFormat="1" ht="21" customHeight="1" x14ac:dyDescent="0.15">
      <c r="A13" s="204"/>
      <c r="B13" s="250" t="s">
        <v>12</v>
      </c>
      <c r="C13" s="203">
        <f t="shared" si="7"/>
        <v>0</v>
      </c>
      <c r="D13" s="104"/>
      <c r="E13" s="104"/>
      <c r="F13" s="104"/>
      <c r="G13" s="104"/>
      <c r="H13" s="104"/>
      <c r="I13" s="104"/>
      <c r="J13" s="104"/>
      <c r="K13" s="104"/>
      <c r="L13" s="104"/>
      <c r="M13" s="104"/>
      <c r="N13" s="104"/>
      <c r="O13" s="104"/>
      <c r="P13" s="104"/>
      <c r="Q13" s="104"/>
      <c r="R13" s="692"/>
      <c r="S13" s="104"/>
      <c r="T13" s="104"/>
      <c r="U13" s="104"/>
      <c r="V13" s="138" t="str">
        <f t="shared" si="3"/>
        <v>Đúng</v>
      </c>
      <c r="W13" s="138" t="str">
        <f t="shared" si="4"/>
        <v>Đúng</v>
      </c>
      <c r="X13" s="138" t="str">
        <f t="shared" si="5"/>
        <v>Đúng</v>
      </c>
      <c r="Y13" s="138" t="str">
        <f t="shared" si="6"/>
        <v>Đúng</v>
      </c>
    </row>
    <row r="14" spans="1:25" s="5" customFormat="1" ht="21" customHeight="1" x14ac:dyDescent="0.15">
      <c r="A14" s="251"/>
      <c r="B14" s="252" t="s">
        <v>310</v>
      </c>
      <c r="C14" s="203">
        <f t="shared" si="7"/>
        <v>0</v>
      </c>
      <c r="D14" s="674"/>
      <c r="E14" s="674"/>
      <c r="F14" s="674"/>
      <c r="G14" s="674"/>
      <c r="H14" s="674"/>
      <c r="I14" s="674"/>
      <c r="J14" s="674"/>
      <c r="K14" s="674"/>
      <c r="L14" s="674"/>
      <c r="M14" s="674"/>
      <c r="N14" s="674"/>
      <c r="O14" s="674"/>
      <c r="P14" s="674"/>
      <c r="Q14" s="104"/>
      <c r="R14" s="692"/>
      <c r="S14" s="674"/>
      <c r="T14" s="674"/>
      <c r="U14" s="674"/>
      <c r="V14" s="138" t="str">
        <f t="shared" si="3"/>
        <v>Đúng</v>
      </c>
      <c r="W14" s="138" t="str">
        <f t="shared" si="4"/>
        <v>Đúng</v>
      </c>
      <c r="X14" s="138" t="str">
        <f t="shared" si="5"/>
        <v>Đúng</v>
      </c>
      <c r="Y14" s="138" t="str">
        <f t="shared" si="6"/>
        <v>Đúng</v>
      </c>
    </row>
    <row r="15" spans="1:25" s="5" customFormat="1" ht="21" customHeight="1" x14ac:dyDescent="0.15">
      <c r="A15" s="253"/>
      <c r="B15" s="254" t="s">
        <v>311</v>
      </c>
      <c r="C15" s="206">
        <f t="shared" si="7"/>
        <v>0</v>
      </c>
      <c r="D15" s="106"/>
      <c r="E15" s="106"/>
      <c r="F15" s="106"/>
      <c r="G15" s="106"/>
      <c r="H15" s="106"/>
      <c r="I15" s="106"/>
      <c r="J15" s="106"/>
      <c r="K15" s="106"/>
      <c r="L15" s="106"/>
      <c r="M15" s="106"/>
      <c r="N15" s="106"/>
      <c r="O15" s="106"/>
      <c r="P15" s="106"/>
      <c r="Q15" s="106"/>
      <c r="R15" s="693"/>
      <c r="S15" s="106"/>
      <c r="T15" s="106"/>
      <c r="U15" s="106"/>
      <c r="V15" s="138" t="str">
        <f t="shared" si="3"/>
        <v>Đúng</v>
      </c>
      <c r="W15" s="138" t="str">
        <f t="shared" si="4"/>
        <v>Đúng</v>
      </c>
      <c r="X15" s="138" t="str">
        <f t="shared" si="5"/>
        <v>Đúng</v>
      </c>
      <c r="Y15" s="138" t="str">
        <f t="shared" si="6"/>
        <v>Đúng</v>
      </c>
    </row>
    <row r="16" spans="1:25" s="5" customFormat="1" ht="21" customHeight="1" x14ac:dyDescent="0.15">
      <c r="A16" s="243" t="s">
        <v>27</v>
      </c>
      <c r="B16" s="255" t="s">
        <v>467</v>
      </c>
      <c r="C16" s="481">
        <f t="shared" si="7"/>
        <v>0</v>
      </c>
      <c r="D16" s="481">
        <f>SUM(D17:D20)</f>
        <v>0</v>
      </c>
      <c r="E16" s="481">
        <f t="shared" ref="E16:N16" si="8">SUM(E17:E20)</f>
        <v>0</v>
      </c>
      <c r="F16" s="481">
        <f t="shared" si="8"/>
        <v>0</v>
      </c>
      <c r="G16" s="481">
        <f t="shared" si="8"/>
        <v>0</v>
      </c>
      <c r="H16" s="481">
        <f t="shared" si="8"/>
        <v>0</v>
      </c>
      <c r="I16" s="481">
        <f t="shared" si="8"/>
        <v>0</v>
      </c>
      <c r="J16" s="481">
        <f t="shared" si="8"/>
        <v>0</v>
      </c>
      <c r="K16" s="481">
        <f t="shared" si="8"/>
        <v>0</v>
      </c>
      <c r="L16" s="481">
        <f t="shared" si="8"/>
        <v>0</v>
      </c>
      <c r="M16" s="481">
        <f t="shared" si="8"/>
        <v>0</v>
      </c>
      <c r="N16" s="481">
        <f t="shared" si="8"/>
        <v>0</v>
      </c>
      <c r="O16" s="533"/>
      <c r="P16" s="533"/>
      <c r="Q16" s="533"/>
      <c r="R16" s="533"/>
      <c r="S16" s="533"/>
      <c r="T16" s="533"/>
      <c r="U16" s="533"/>
      <c r="V16" s="79"/>
      <c r="W16" s="79"/>
      <c r="X16" s="79"/>
      <c r="Y16" s="79"/>
    </row>
    <row r="17" spans="1:27" s="5" customFormat="1" ht="21" customHeight="1" x14ac:dyDescent="0.15">
      <c r="A17" s="204"/>
      <c r="B17" s="201" t="s">
        <v>537</v>
      </c>
      <c r="C17" s="199">
        <f t="shared" si="7"/>
        <v>0</v>
      </c>
      <c r="D17" s="104"/>
      <c r="E17" s="104"/>
      <c r="F17" s="674"/>
      <c r="G17" s="674"/>
      <c r="H17" s="690"/>
      <c r="I17" s="690"/>
      <c r="J17" s="690"/>
      <c r="K17" s="690"/>
      <c r="L17" s="690"/>
      <c r="M17" s="690"/>
      <c r="N17" s="690"/>
      <c r="O17" s="534"/>
      <c r="P17" s="534"/>
      <c r="Q17" s="534"/>
      <c r="R17" s="534"/>
      <c r="S17" s="534"/>
      <c r="T17" s="534"/>
      <c r="U17" s="534"/>
      <c r="V17" s="138" t="str">
        <f>IF(AND(H17&lt;=C17,I17&lt;=C17,J17&lt;=C17,K17&lt;=C17,L17&lt;=C17,M17&lt;=C17,N17&lt;=C17),"Đúng","Sai")</f>
        <v>Đúng</v>
      </c>
      <c r="W17" s="138"/>
      <c r="X17" s="138"/>
      <c r="Y17" s="79"/>
      <c r="AA17" s="138"/>
    </row>
    <row r="18" spans="1:27" s="5" customFormat="1" ht="21" customHeight="1" x14ac:dyDescent="0.15">
      <c r="A18" s="204"/>
      <c r="B18" s="201" t="s">
        <v>213</v>
      </c>
      <c r="C18" s="203">
        <f t="shared" si="7"/>
        <v>0</v>
      </c>
      <c r="D18" s="104"/>
      <c r="E18" s="104"/>
      <c r="F18" s="674"/>
      <c r="G18" s="674"/>
      <c r="H18" s="690"/>
      <c r="I18" s="690"/>
      <c r="J18" s="690"/>
      <c r="K18" s="690"/>
      <c r="L18" s="690"/>
      <c r="M18" s="690"/>
      <c r="N18" s="690"/>
      <c r="O18" s="534"/>
      <c r="P18" s="534"/>
      <c r="Q18" s="534"/>
      <c r="R18" s="534"/>
      <c r="S18" s="534"/>
      <c r="T18" s="534"/>
      <c r="U18" s="534"/>
      <c r="V18" s="138" t="str">
        <f t="shared" ref="V18:V24" si="9">IF(AND(H18&lt;=C18,I18&lt;=C18,J18&lt;=C18,K18&lt;=C18,L18&lt;=C18,M18&lt;=C18,N18&lt;=C18),"Đúng","Sai")</f>
        <v>Đúng</v>
      </c>
      <c r="W18" s="138"/>
      <c r="X18" s="138"/>
      <c r="Y18" s="79"/>
      <c r="AA18" s="138"/>
    </row>
    <row r="19" spans="1:27" s="5" customFormat="1" ht="21" customHeight="1" x14ac:dyDescent="0.15">
      <c r="A19" s="204"/>
      <c r="B19" s="201" t="s">
        <v>214</v>
      </c>
      <c r="C19" s="203">
        <f t="shared" si="7"/>
        <v>0</v>
      </c>
      <c r="D19" s="104"/>
      <c r="E19" s="104"/>
      <c r="F19" s="104"/>
      <c r="G19" s="104"/>
      <c r="H19" s="104"/>
      <c r="I19" s="104"/>
      <c r="J19" s="104"/>
      <c r="K19" s="104"/>
      <c r="L19" s="104"/>
      <c r="M19" s="104"/>
      <c r="N19" s="104"/>
      <c r="O19" s="534"/>
      <c r="P19" s="534"/>
      <c r="Q19" s="534"/>
      <c r="R19" s="534"/>
      <c r="S19" s="534"/>
      <c r="T19" s="534"/>
      <c r="U19" s="534"/>
      <c r="V19" s="138" t="str">
        <f t="shared" si="9"/>
        <v>Đúng</v>
      </c>
      <c r="W19" s="138"/>
      <c r="X19" s="138"/>
      <c r="Y19" s="79"/>
      <c r="Z19" s="138"/>
      <c r="AA19" s="138"/>
    </row>
    <row r="20" spans="1:27" s="5" customFormat="1" ht="21" customHeight="1" x14ac:dyDescent="0.15">
      <c r="A20" s="204"/>
      <c r="B20" s="201" t="s">
        <v>215</v>
      </c>
      <c r="C20" s="203">
        <f t="shared" si="7"/>
        <v>0</v>
      </c>
      <c r="D20" s="104"/>
      <c r="E20" s="104"/>
      <c r="F20" s="104"/>
      <c r="G20" s="104"/>
      <c r="H20" s="104"/>
      <c r="I20" s="104"/>
      <c r="J20" s="104"/>
      <c r="K20" s="104"/>
      <c r="L20" s="104"/>
      <c r="M20" s="104"/>
      <c r="N20" s="104"/>
      <c r="O20" s="534"/>
      <c r="P20" s="534"/>
      <c r="Q20" s="534"/>
      <c r="R20" s="534"/>
      <c r="S20" s="534"/>
      <c r="T20" s="534"/>
      <c r="U20" s="534"/>
      <c r="V20" s="138" t="str">
        <f t="shared" si="9"/>
        <v>Đúng</v>
      </c>
      <c r="W20" s="138"/>
      <c r="X20" s="138"/>
      <c r="Y20" s="79"/>
      <c r="Z20" s="138"/>
      <c r="AA20" s="138"/>
    </row>
    <row r="21" spans="1:27" s="5" customFormat="1" ht="26.25" customHeight="1" x14ac:dyDescent="0.15">
      <c r="A21" s="204"/>
      <c r="B21" s="201" t="s">
        <v>590</v>
      </c>
      <c r="C21" s="203">
        <f t="shared" si="7"/>
        <v>0</v>
      </c>
      <c r="D21" s="104"/>
      <c r="E21" s="104"/>
      <c r="F21" s="674"/>
      <c r="G21" s="674"/>
      <c r="H21" s="690"/>
      <c r="I21" s="690"/>
      <c r="J21" s="690"/>
      <c r="K21" s="690"/>
      <c r="L21" s="690"/>
      <c r="M21" s="690"/>
      <c r="N21" s="690"/>
      <c r="O21" s="534"/>
      <c r="P21" s="534"/>
      <c r="Q21" s="534"/>
      <c r="R21" s="534"/>
      <c r="S21" s="534"/>
      <c r="T21" s="534"/>
      <c r="U21" s="534"/>
      <c r="V21" s="138" t="str">
        <f t="shared" si="9"/>
        <v>Đúng</v>
      </c>
      <c r="W21" s="138"/>
      <c r="X21" s="138"/>
      <c r="Y21" s="79"/>
      <c r="Z21" s="138"/>
      <c r="AA21" s="138"/>
    </row>
    <row r="22" spans="1:27" s="5" customFormat="1" ht="21" customHeight="1" x14ac:dyDescent="0.15">
      <c r="A22" s="204"/>
      <c r="B22" s="201" t="s">
        <v>20</v>
      </c>
      <c r="C22" s="203">
        <f t="shared" si="7"/>
        <v>0</v>
      </c>
      <c r="D22" s="104"/>
      <c r="E22" s="104"/>
      <c r="F22" s="104"/>
      <c r="G22" s="104"/>
      <c r="H22" s="677"/>
      <c r="I22" s="677"/>
      <c r="J22" s="677"/>
      <c r="K22" s="677"/>
      <c r="L22" s="677"/>
      <c r="M22" s="677"/>
      <c r="N22" s="677"/>
      <c r="O22" s="535"/>
      <c r="P22" s="535"/>
      <c r="Q22" s="535"/>
      <c r="R22" s="535"/>
      <c r="S22" s="535"/>
      <c r="T22" s="535"/>
      <c r="U22" s="535"/>
      <c r="V22" s="138" t="str">
        <f t="shared" si="9"/>
        <v>Đúng</v>
      </c>
      <c r="W22" s="138"/>
      <c r="X22" s="138"/>
      <c r="Y22" s="138"/>
      <c r="Z22" s="138"/>
      <c r="AA22" s="138"/>
    </row>
    <row r="23" spans="1:27" s="5" customFormat="1" ht="21" customHeight="1" x14ac:dyDescent="0.15">
      <c r="A23" s="253"/>
      <c r="B23" s="256" t="s">
        <v>21</v>
      </c>
      <c r="C23" s="206">
        <f t="shared" si="7"/>
        <v>0</v>
      </c>
      <c r="D23" s="106"/>
      <c r="E23" s="106"/>
      <c r="F23" s="106"/>
      <c r="G23" s="106"/>
      <c r="H23" s="680"/>
      <c r="I23" s="680"/>
      <c r="J23" s="680"/>
      <c r="K23" s="680"/>
      <c r="L23" s="680"/>
      <c r="M23" s="680"/>
      <c r="N23" s="680"/>
      <c r="O23" s="536"/>
      <c r="P23" s="536"/>
      <c r="Q23" s="536"/>
      <c r="R23" s="536"/>
      <c r="S23" s="536"/>
      <c r="T23" s="536"/>
      <c r="U23" s="536"/>
      <c r="V23" s="138" t="str">
        <f t="shared" si="9"/>
        <v>Đúng</v>
      </c>
      <c r="W23" s="138"/>
      <c r="X23" s="138"/>
      <c r="Y23" s="138"/>
      <c r="Z23" s="138"/>
      <c r="AA23" s="138"/>
    </row>
    <row r="24" spans="1:27" s="5" customFormat="1" ht="21" customHeight="1" x14ac:dyDescent="0.15">
      <c r="A24" s="243"/>
      <c r="B24" s="255" t="s">
        <v>220</v>
      </c>
      <c r="C24" s="206">
        <f t="shared" si="7"/>
        <v>0</v>
      </c>
      <c r="D24" s="682"/>
      <c r="E24" s="682"/>
      <c r="F24" s="682"/>
      <c r="G24" s="682"/>
      <c r="H24" s="682"/>
      <c r="I24" s="682"/>
      <c r="J24" s="682"/>
      <c r="K24" s="682"/>
      <c r="L24" s="682"/>
      <c r="M24" s="682"/>
      <c r="N24" s="682"/>
      <c r="O24" s="683"/>
      <c r="P24" s="683"/>
      <c r="Q24" s="683"/>
      <c r="R24" s="683"/>
      <c r="S24" s="683"/>
      <c r="T24" s="683"/>
      <c r="U24" s="683"/>
      <c r="V24" s="138" t="str">
        <f t="shared" si="9"/>
        <v>Đúng</v>
      </c>
      <c r="W24" s="138"/>
      <c r="X24" s="138"/>
      <c r="Y24" s="138"/>
      <c r="Z24" s="138"/>
      <c r="AA24" s="138"/>
    </row>
    <row r="25" spans="1:27" x14ac:dyDescent="0.2">
      <c r="Y25" s="138"/>
      <c r="Z25" s="138"/>
      <c r="AA25" s="138"/>
    </row>
    <row r="26" spans="1:27" x14ac:dyDescent="0.2">
      <c r="B26" s="8"/>
      <c r="C26" s="138" t="str">
        <f t="shared" ref="C26:N26" si="10">IF(C7=C16,"Đúng","Sai")</f>
        <v>Đúng</v>
      </c>
      <c r="D26" s="138" t="str">
        <f t="shared" si="10"/>
        <v>Đúng</v>
      </c>
      <c r="E26" s="138" t="str">
        <f t="shared" si="10"/>
        <v>Đúng</v>
      </c>
      <c r="F26" s="138" t="str">
        <f t="shared" si="10"/>
        <v>Đúng</v>
      </c>
      <c r="G26" s="138" t="str">
        <f t="shared" si="10"/>
        <v>Đúng</v>
      </c>
      <c r="H26" s="138" t="str">
        <f t="shared" si="10"/>
        <v>Đúng</v>
      </c>
      <c r="I26" s="138" t="str">
        <f t="shared" si="10"/>
        <v>Đúng</v>
      </c>
      <c r="J26" s="138" t="str">
        <f t="shared" si="10"/>
        <v>Đúng</v>
      </c>
      <c r="K26" s="138" t="str">
        <f t="shared" si="10"/>
        <v>Đúng</v>
      </c>
      <c r="L26" s="138" t="str">
        <f t="shared" si="10"/>
        <v>Đúng</v>
      </c>
      <c r="M26" s="138" t="str">
        <f t="shared" si="10"/>
        <v>Đúng</v>
      </c>
      <c r="N26" s="138" t="str">
        <f t="shared" si="10"/>
        <v>Đúng</v>
      </c>
      <c r="O26" s="138"/>
      <c r="P26" s="138"/>
      <c r="Q26" s="138"/>
      <c r="R26" s="138"/>
      <c r="S26" s="138"/>
      <c r="T26" s="138"/>
      <c r="U26" s="138"/>
      <c r="V26" s="412"/>
      <c r="W26" s="412"/>
      <c r="X26" s="412"/>
      <c r="Y26" s="138"/>
      <c r="Z26" s="138"/>
    </row>
    <row r="27" spans="1:27" x14ac:dyDescent="0.2">
      <c r="B27" s="8"/>
      <c r="C27" s="138" t="str">
        <f>IF(C20=C21+C22,"Đúng","Sai")</f>
        <v>Đúng</v>
      </c>
      <c r="D27" s="138" t="str">
        <f t="shared" ref="D27:N27" si="11">IF(D20=D21+D22,"Đúng","Sai")</f>
        <v>Đúng</v>
      </c>
      <c r="E27" s="138" t="str">
        <f t="shared" si="11"/>
        <v>Đúng</v>
      </c>
      <c r="F27" s="138" t="str">
        <f t="shared" si="11"/>
        <v>Đúng</v>
      </c>
      <c r="G27" s="138" t="str">
        <f t="shared" si="11"/>
        <v>Đúng</v>
      </c>
      <c r="H27" s="138" t="str">
        <f t="shared" si="11"/>
        <v>Đúng</v>
      </c>
      <c r="I27" s="138" t="str">
        <f t="shared" si="11"/>
        <v>Đúng</v>
      </c>
      <c r="J27" s="138" t="str">
        <f t="shared" si="11"/>
        <v>Đúng</v>
      </c>
      <c r="K27" s="138" t="str">
        <f t="shared" si="11"/>
        <v>Đúng</v>
      </c>
      <c r="L27" s="138" t="str">
        <f t="shared" si="11"/>
        <v>Đúng</v>
      </c>
      <c r="M27" s="138" t="str">
        <f t="shared" si="11"/>
        <v>Đúng</v>
      </c>
      <c r="N27" s="138" t="str">
        <f t="shared" si="11"/>
        <v>Đúng</v>
      </c>
      <c r="O27" s="138"/>
      <c r="P27" s="138"/>
      <c r="Q27" s="138"/>
      <c r="R27" s="138"/>
      <c r="S27" s="138"/>
      <c r="T27" s="138"/>
      <c r="U27" s="138"/>
      <c r="V27" s="412"/>
      <c r="W27" s="412"/>
      <c r="X27" s="412"/>
      <c r="Y27" s="138"/>
      <c r="Z27" s="138"/>
    </row>
    <row r="28" spans="1:27" x14ac:dyDescent="0.2">
      <c r="B28" s="8"/>
      <c r="C28" s="138" t="str">
        <f>IF(C23&lt;=C22,"Đúng","Sai")</f>
        <v>Đúng</v>
      </c>
      <c r="D28" s="138" t="str">
        <f t="shared" ref="D28:N28" si="12">IF(D23&lt;=D22,"Đúng","Sai")</f>
        <v>Đúng</v>
      </c>
      <c r="E28" s="138" t="str">
        <f t="shared" si="12"/>
        <v>Đúng</v>
      </c>
      <c r="F28" s="138" t="str">
        <f t="shared" si="12"/>
        <v>Đúng</v>
      </c>
      <c r="G28" s="138" t="str">
        <f t="shared" si="12"/>
        <v>Đúng</v>
      </c>
      <c r="H28" s="138" t="str">
        <f t="shared" si="12"/>
        <v>Đúng</v>
      </c>
      <c r="I28" s="138" t="str">
        <f t="shared" si="12"/>
        <v>Đúng</v>
      </c>
      <c r="J28" s="138" t="str">
        <f t="shared" si="12"/>
        <v>Đúng</v>
      </c>
      <c r="K28" s="138" t="str">
        <f t="shared" si="12"/>
        <v>Đúng</v>
      </c>
      <c r="L28" s="138" t="str">
        <f t="shared" si="12"/>
        <v>Đúng</v>
      </c>
      <c r="M28" s="138" t="str">
        <f t="shared" si="12"/>
        <v>Đúng</v>
      </c>
      <c r="N28" s="138" t="str">
        <f t="shared" si="12"/>
        <v>Đúng</v>
      </c>
      <c r="O28" s="138"/>
      <c r="P28" s="138"/>
      <c r="Q28" s="138"/>
      <c r="R28" s="138"/>
      <c r="S28" s="138"/>
      <c r="T28" s="138"/>
      <c r="U28" s="138"/>
      <c r="V28" s="412"/>
      <c r="W28" s="412"/>
      <c r="X28" s="412"/>
      <c r="Y28" s="138"/>
    </row>
    <row r="29" spans="1:27" x14ac:dyDescent="0.2">
      <c r="B29" s="8"/>
      <c r="C29" s="138" t="str">
        <f>IF(C24&lt;=C7,"Đúng","Sai")</f>
        <v>Đúng</v>
      </c>
      <c r="D29" s="138" t="str">
        <f t="shared" ref="D29:N29" si="13">IF(D24&lt;=D7,"Đúng","Sai")</f>
        <v>Đúng</v>
      </c>
      <c r="E29" s="138" t="str">
        <f t="shared" si="13"/>
        <v>Đúng</v>
      </c>
      <c r="F29" s="138" t="str">
        <f t="shared" si="13"/>
        <v>Đúng</v>
      </c>
      <c r="G29" s="138" t="str">
        <f t="shared" si="13"/>
        <v>Đúng</v>
      </c>
      <c r="H29" s="138" t="str">
        <f t="shared" si="13"/>
        <v>Đúng</v>
      </c>
      <c r="I29" s="138" t="str">
        <f t="shared" si="13"/>
        <v>Đúng</v>
      </c>
      <c r="J29" s="138" t="str">
        <f t="shared" si="13"/>
        <v>Đúng</v>
      </c>
      <c r="K29" s="138" t="str">
        <f t="shared" si="13"/>
        <v>Đúng</v>
      </c>
      <c r="L29" s="138" t="str">
        <f t="shared" si="13"/>
        <v>Đúng</v>
      </c>
      <c r="M29" s="138" t="str">
        <f t="shared" si="13"/>
        <v>Đúng</v>
      </c>
      <c r="N29" s="138" t="str">
        <f t="shared" si="13"/>
        <v>Đúng</v>
      </c>
      <c r="O29" s="138"/>
      <c r="P29" s="138"/>
      <c r="Q29" s="138"/>
      <c r="R29" s="138"/>
      <c r="S29" s="138"/>
      <c r="T29" s="138"/>
      <c r="U29" s="138"/>
      <c r="V29" s="412"/>
      <c r="W29" s="412"/>
      <c r="X29" s="412"/>
      <c r="Y29" s="138"/>
    </row>
    <row r="30" spans="1:27" x14ac:dyDescent="0.2">
      <c r="B30" s="8"/>
      <c r="C30" s="138" t="str">
        <f>IF(O7=C17,"Đúng","Sai")</f>
        <v>Đúng</v>
      </c>
      <c r="D30" s="412"/>
      <c r="E30" s="412"/>
      <c r="F30" s="412"/>
      <c r="G30" s="412"/>
      <c r="H30" s="412"/>
      <c r="I30" s="412"/>
      <c r="J30" s="412"/>
      <c r="K30" s="412"/>
      <c r="L30" s="412"/>
      <c r="M30" s="412"/>
      <c r="N30" s="412"/>
      <c r="O30" s="413"/>
      <c r="P30" s="413"/>
      <c r="Q30" s="412"/>
      <c r="R30" s="412"/>
      <c r="S30" s="412"/>
      <c r="T30" s="412"/>
      <c r="U30" s="412"/>
      <c r="V30" s="412"/>
      <c r="W30" s="412"/>
      <c r="X30" s="412"/>
      <c r="Y30" s="138"/>
    </row>
    <row r="31" spans="1:27" x14ac:dyDescent="0.2">
      <c r="B31" s="8"/>
      <c r="C31" s="138" t="str">
        <f>IF(P7=C18,"Đúng","Sai")</f>
        <v>Đúng</v>
      </c>
      <c r="D31" s="412"/>
      <c r="E31" s="412"/>
      <c r="F31" s="412"/>
      <c r="G31" s="412"/>
      <c r="H31" s="412"/>
      <c r="I31" s="412"/>
      <c r="J31" s="412"/>
      <c r="K31" s="412"/>
      <c r="L31" s="412"/>
      <c r="M31" s="412"/>
      <c r="N31" s="412"/>
      <c r="O31" s="412"/>
      <c r="P31" s="412"/>
      <c r="Q31" s="412"/>
      <c r="R31" s="412"/>
      <c r="S31" s="412"/>
      <c r="T31" s="412"/>
      <c r="U31" s="412"/>
      <c r="V31" s="412"/>
      <c r="W31" s="412"/>
      <c r="X31" s="412"/>
      <c r="Y31" s="138"/>
    </row>
    <row r="32" spans="1:27" x14ac:dyDescent="0.2">
      <c r="B32" s="8"/>
      <c r="C32" s="138" t="str">
        <f>IF(Q7=C19,"Đúng","Sai")</f>
        <v>Đúng</v>
      </c>
      <c r="D32" s="412"/>
      <c r="E32" s="412"/>
      <c r="F32" s="412"/>
      <c r="G32" s="412"/>
      <c r="H32" s="412"/>
      <c r="I32" s="412"/>
      <c r="J32" s="412"/>
      <c r="K32" s="412"/>
      <c r="L32" s="412"/>
      <c r="M32" s="412"/>
      <c r="N32" s="412"/>
      <c r="O32" s="412"/>
      <c r="P32" s="412"/>
      <c r="Q32" s="412"/>
      <c r="R32" s="412"/>
      <c r="S32" s="412"/>
      <c r="T32" s="412"/>
      <c r="U32" s="412"/>
      <c r="V32" s="412"/>
      <c r="W32" s="412"/>
      <c r="X32" s="412"/>
    </row>
    <row r="33" spans="2:24" x14ac:dyDescent="0.2">
      <c r="B33" s="8"/>
      <c r="C33" s="138" t="str">
        <f>IF(R7=C20,"Đúng","Sai")</f>
        <v>Đúng</v>
      </c>
      <c r="D33" s="412"/>
      <c r="E33" s="412"/>
      <c r="F33" s="412"/>
      <c r="G33" s="412"/>
      <c r="H33" s="412"/>
      <c r="I33" s="412"/>
      <c r="J33" s="412"/>
      <c r="K33" s="412"/>
      <c r="L33" s="412"/>
      <c r="M33" s="412"/>
      <c r="N33" s="412"/>
      <c r="O33" s="412"/>
      <c r="P33" s="412"/>
      <c r="Q33" s="412"/>
      <c r="R33" s="412"/>
      <c r="S33" s="412"/>
      <c r="T33" s="412"/>
      <c r="U33" s="412"/>
      <c r="V33" s="412"/>
      <c r="W33" s="412"/>
      <c r="X33" s="412"/>
    </row>
    <row r="34" spans="2:24" x14ac:dyDescent="0.2">
      <c r="B34" s="8"/>
      <c r="C34" s="138" t="str">
        <f>IF(S7=C21,"Đúng","Sai")</f>
        <v>Đúng</v>
      </c>
      <c r="D34" s="412"/>
      <c r="E34" s="412"/>
      <c r="F34" s="412"/>
      <c r="G34" s="412"/>
      <c r="H34" s="412"/>
      <c r="I34" s="412"/>
      <c r="J34" s="412"/>
      <c r="K34" s="412"/>
      <c r="L34" s="412"/>
      <c r="M34" s="412"/>
      <c r="N34" s="412"/>
      <c r="O34" s="412"/>
      <c r="P34" s="412"/>
      <c r="Q34" s="412"/>
      <c r="R34" s="412"/>
      <c r="S34" s="412"/>
      <c r="T34" s="412"/>
      <c r="U34" s="412"/>
      <c r="V34" s="412"/>
      <c r="W34" s="412"/>
      <c r="X34" s="412"/>
    </row>
    <row r="35" spans="2:24" x14ac:dyDescent="0.2">
      <c r="B35" s="8"/>
      <c r="C35" s="138" t="str">
        <f>IF(T7=C22,"Đúng","Sai")</f>
        <v>Đúng</v>
      </c>
      <c r="D35" s="412"/>
      <c r="E35" s="412"/>
      <c r="F35" s="412"/>
      <c r="G35" s="412"/>
      <c r="H35" s="412"/>
      <c r="I35" s="412"/>
      <c r="J35" s="412"/>
      <c r="K35" s="412"/>
      <c r="L35" s="412"/>
      <c r="M35" s="412"/>
      <c r="N35" s="412"/>
      <c r="O35" s="412"/>
      <c r="P35" s="412"/>
      <c r="Q35" s="412"/>
      <c r="R35" s="412"/>
      <c r="S35" s="412"/>
      <c r="T35" s="412"/>
      <c r="U35" s="412"/>
      <c r="V35" s="412"/>
      <c r="W35" s="412"/>
      <c r="X35" s="412"/>
    </row>
    <row r="36" spans="2:24" x14ac:dyDescent="0.2">
      <c r="B36" s="8"/>
      <c r="C36" s="138" t="str">
        <f>IF(U7=C23,"Đúng","Sai")</f>
        <v>Đúng</v>
      </c>
      <c r="D36" s="412"/>
      <c r="E36" s="412"/>
      <c r="F36" s="412"/>
      <c r="G36" s="412"/>
      <c r="H36" s="412"/>
      <c r="I36" s="412"/>
      <c r="J36" s="412"/>
      <c r="K36" s="412"/>
      <c r="L36" s="412"/>
      <c r="M36" s="412"/>
      <c r="N36" s="412"/>
      <c r="O36" s="412"/>
      <c r="P36" s="412"/>
      <c r="Q36" s="412"/>
      <c r="R36" s="412"/>
      <c r="S36" s="412"/>
      <c r="T36" s="412"/>
      <c r="U36" s="412"/>
      <c r="V36" s="412"/>
      <c r="W36" s="412"/>
      <c r="X36" s="412"/>
    </row>
    <row r="37" spans="2:24" x14ac:dyDescent="0.2">
      <c r="B37" s="8"/>
      <c r="C37" s="109"/>
      <c r="D37" s="8"/>
      <c r="E37" s="8"/>
      <c r="F37" s="8"/>
      <c r="G37" s="8"/>
      <c r="H37" s="8"/>
      <c r="I37" s="8"/>
      <c r="J37" s="8"/>
      <c r="K37" s="8"/>
      <c r="L37" s="8"/>
      <c r="M37" s="8"/>
      <c r="N37" s="8"/>
      <c r="O37" s="8"/>
      <c r="P37" s="8"/>
      <c r="Q37" s="8"/>
      <c r="R37" s="8"/>
      <c r="S37" s="8"/>
      <c r="T37" s="8"/>
      <c r="U37" s="8"/>
      <c r="V37" s="412"/>
      <c r="W37" s="412"/>
      <c r="X37" s="412"/>
    </row>
    <row r="38" spans="2:24" x14ac:dyDescent="0.2">
      <c r="C38" s="111"/>
    </row>
  </sheetData>
  <sheetProtection algorithmName="SHA-512" hashValue="4AMS0p/PzPyTQFzhtXlNIr7FFR2B3z5CClpDE736JX2yqOV1QfPOGkCYCBZ3/vYAYPrpPPf+2PoRIf4J8QfvYQ==" saltValue="H1dF6PW9ql6bs7tt3sk5pA==" spinCount="100000" sheet="1" formatCells="0" formatColumns="0" formatRows="0"/>
  <mergeCells count="25">
    <mergeCell ref="J4:J5"/>
    <mergeCell ref="A1:R1"/>
    <mergeCell ref="S1:U1"/>
    <mergeCell ref="A3:A5"/>
    <mergeCell ref="B3:B5"/>
    <mergeCell ref="C3:C5"/>
    <mergeCell ref="D3:G3"/>
    <mergeCell ref="H3:N3"/>
    <mergeCell ref="O3:U3"/>
    <mergeCell ref="D4:D5"/>
    <mergeCell ref="E4:E5"/>
    <mergeCell ref="F4:F5"/>
    <mergeCell ref="G4:G5"/>
    <mergeCell ref="H4:H5"/>
    <mergeCell ref="I4:I5"/>
    <mergeCell ref="O2:U2"/>
    <mergeCell ref="R4:R5"/>
    <mergeCell ref="S4:U4"/>
    <mergeCell ref="K4:K5"/>
    <mergeCell ref="L4:L5"/>
    <mergeCell ref="M4:M5"/>
    <mergeCell ref="N4:N5"/>
    <mergeCell ref="O4:O5"/>
    <mergeCell ref="Q4:Q5"/>
    <mergeCell ref="P4:P5"/>
  </mergeCells>
  <conditionalFormatting sqref="V17:X24">
    <cfRule type="cellIs" dxfId="13" priority="6" operator="equal">
      <formula>"Đúng"</formula>
    </cfRule>
  </conditionalFormatting>
  <conditionalFormatting sqref="V25:X1048576 V1:X6 V16:X16">
    <cfRule type="cellIs" dxfId="12" priority="11" operator="equal">
      <formula>"Đúng"</formula>
    </cfRule>
  </conditionalFormatting>
  <conditionalFormatting sqref="V7:Y15">
    <cfRule type="cellIs" dxfId="11" priority="7" operator="equal">
      <formula>"Đúng"</formula>
    </cfRule>
  </conditionalFormatting>
  <conditionalFormatting sqref="Y22:Y31">
    <cfRule type="cellIs" dxfId="10" priority="4" operator="equal">
      <formula>"Đúng"</formula>
    </cfRule>
  </conditionalFormatting>
  <conditionalFormatting sqref="Z19:Z27">
    <cfRule type="cellIs" dxfId="9" priority="2" operator="equal">
      <formula>"Đúng"</formula>
    </cfRule>
  </conditionalFormatting>
  <conditionalFormatting sqref="AA17:AA25">
    <cfRule type="cellIs" dxfId="8" priority="1" operator="equal">
      <formula>"Đúng"</formula>
    </cfRule>
  </conditionalFormatting>
  <conditionalFormatting sqref="AA26:XFD27 A26:X31 Z28:XFD31 A32:XFD36">
    <cfRule type="cellIs" dxfId="7" priority="10" operator="equal">
      <formula>"Đúng"</formula>
    </cfRule>
  </conditionalFormatting>
  <printOptions horizontalCentered="1"/>
  <pageMargins left="0.43307086614173229" right="0.19685039370078741" top="0.23622047244094491" bottom="0.23622047244094491" header="0" footer="0"/>
  <pageSetup paperSize="9" scale="8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enableFormatConditionsCalculation="0">
    <tabColor rgb="FFFFFF00"/>
    <pageSetUpPr fitToPage="1"/>
  </sheetPr>
  <dimension ref="A1:Z28"/>
  <sheetViews>
    <sheetView showGridLines="0" topLeftCell="A13" zoomScale="130" zoomScaleNormal="130" zoomScalePageLayoutView="130" workbookViewId="0">
      <selection activeCell="D22" sqref="D22"/>
    </sheetView>
  </sheetViews>
  <sheetFormatPr baseColWidth="10" defaultColWidth="5.5" defaultRowHeight="16" x14ac:dyDescent="0.2"/>
  <cols>
    <col min="1" max="1" width="4.1640625" style="68" customWidth="1"/>
    <col min="2" max="2" width="28.6640625" style="70" customWidth="1"/>
    <col min="3" max="3" width="6.5" style="71" customWidth="1"/>
    <col min="4" max="19" width="6.5" style="70" customWidth="1"/>
    <col min="20" max="20" width="7.5" style="70" customWidth="1"/>
    <col min="21" max="21" width="5.5" style="70"/>
    <col min="22" max="22" width="6.33203125" style="70" customWidth="1"/>
    <col min="23" max="255" width="5.5" style="70"/>
    <col min="256" max="256" width="4.1640625" style="70" customWidth="1"/>
    <col min="257" max="257" width="28.6640625" style="70" customWidth="1"/>
    <col min="258" max="274" width="6.5" style="70" customWidth="1"/>
    <col min="275" max="511" width="5.5" style="70"/>
    <col min="512" max="512" width="4.1640625" style="70" customWidth="1"/>
    <col min="513" max="513" width="28.6640625" style="70" customWidth="1"/>
    <col min="514" max="530" width="6.5" style="70" customWidth="1"/>
    <col min="531" max="767" width="5.5" style="70"/>
    <col min="768" max="768" width="4.1640625" style="70" customWidth="1"/>
    <col min="769" max="769" width="28.6640625" style="70" customWidth="1"/>
    <col min="770" max="786" width="6.5" style="70" customWidth="1"/>
    <col min="787" max="1023" width="5.5" style="70"/>
    <col min="1024" max="1024" width="4.1640625" style="70" customWidth="1"/>
    <col min="1025" max="1025" width="28.6640625" style="70" customWidth="1"/>
    <col min="1026" max="1042" width="6.5" style="70" customWidth="1"/>
    <col min="1043" max="1279" width="5.5" style="70"/>
    <col min="1280" max="1280" width="4.1640625" style="70" customWidth="1"/>
    <col min="1281" max="1281" width="28.6640625" style="70" customWidth="1"/>
    <col min="1282" max="1298" width="6.5" style="70" customWidth="1"/>
    <col min="1299" max="1535" width="5.5" style="70"/>
    <col min="1536" max="1536" width="4.1640625" style="70" customWidth="1"/>
    <col min="1537" max="1537" width="28.6640625" style="70" customWidth="1"/>
    <col min="1538" max="1554" width="6.5" style="70" customWidth="1"/>
    <col min="1555" max="1791" width="5.5" style="70"/>
    <col min="1792" max="1792" width="4.1640625" style="70" customWidth="1"/>
    <col min="1793" max="1793" width="28.6640625" style="70" customWidth="1"/>
    <col min="1794" max="1810" width="6.5" style="70" customWidth="1"/>
    <col min="1811" max="2047" width="5.5" style="70"/>
    <col min="2048" max="2048" width="4.1640625" style="70" customWidth="1"/>
    <col min="2049" max="2049" width="28.6640625" style="70" customWidth="1"/>
    <col min="2050" max="2066" width="6.5" style="70" customWidth="1"/>
    <col min="2067" max="2303" width="5.5" style="70"/>
    <col min="2304" max="2304" width="4.1640625" style="70" customWidth="1"/>
    <col min="2305" max="2305" width="28.6640625" style="70" customWidth="1"/>
    <col min="2306" max="2322" width="6.5" style="70" customWidth="1"/>
    <col min="2323" max="2559" width="5.5" style="70"/>
    <col min="2560" max="2560" width="4.1640625" style="70" customWidth="1"/>
    <col min="2561" max="2561" width="28.6640625" style="70" customWidth="1"/>
    <col min="2562" max="2578" width="6.5" style="70" customWidth="1"/>
    <col min="2579" max="2815" width="5.5" style="70"/>
    <col min="2816" max="2816" width="4.1640625" style="70" customWidth="1"/>
    <col min="2817" max="2817" width="28.6640625" style="70" customWidth="1"/>
    <col min="2818" max="2834" width="6.5" style="70" customWidth="1"/>
    <col min="2835" max="3071" width="5.5" style="70"/>
    <col min="3072" max="3072" width="4.1640625" style="70" customWidth="1"/>
    <col min="3073" max="3073" width="28.6640625" style="70" customWidth="1"/>
    <col min="3074" max="3090" width="6.5" style="70" customWidth="1"/>
    <col min="3091" max="3327" width="5.5" style="70"/>
    <col min="3328" max="3328" width="4.1640625" style="70" customWidth="1"/>
    <col min="3329" max="3329" width="28.6640625" style="70" customWidth="1"/>
    <col min="3330" max="3346" width="6.5" style="70" customWidth="1"/>
    <col min="3347" max="3583" width="5.5" style="70"/>
    <col min="3584" max="3584" width="4.1640625" style="70" customWidth="1"/>
    <col min="3585" max="3585" width="28.6640625" style="70" customWidth="1"/>
    <col min="3586" max="3602" width="6.5" style="70" customWidth="1"/>
    <col min="3603" max="3839" width="5.5" style="70"/>
    <col min="3840" max="3840" width="4.1640625" style="70" customWidth="1"/>
    <col min="3841" max="3841" width="28.6640625" style="70" customWidth="1"/>
    <col min="3842" max="3858" width="6.5" style="70" customWidth="1"/>
    <col min="3859" max="4095" width="5.5" style="70"/>
    <col min="4096" max="4096" width="4.1640625" style="70" customWidth="1"/>
    <col min="4097" max="4097" width="28.6640625" style="70" customWidth="1"/>
    <col min="4098" max="4114" width="6.5" style="70" customWidth="1"/>
    <col min="4115" max="4351" width="5.5" style="70"/>
    <col min="4352" max="4352" width="4.1640625" style="70" customWidth="1"/>
    <col min="4353" max="4353" width="28.6640625" style="70" customWidth="1"/>
    <col min="4354" max="4370" width="6.5" style="70" customWidth="1"/>
    <col min="4371" max="4607" width="5.5" style="70"/>
    <col min="4608" max="4608" width="4.1640625" style="70" customWidth="1"/>
    <col min="4609" max="4609" width="28.6640625" style="70" customWidth="1"/>
    <col min="4610" max="4626" width="6.5" style="70" customWidth="1"/>
    <col min="4627" max="4863" width="5.5" style="70"/>
    <col min="4864" max="4864" width="4.1640625" style="70" customWidth="1"/>
    <col min="4865" max="4865" width="28.6640625" style="70" customWidth="1"/>
    <col min="4866" max="4882" width="6.5" style="70" customWidth="1"/>
    <col min="4883" max="5119" width="5.5" style="70"/>
    <col min="5120" max="5120" width="4.1640625" style="70" customWidth="1"/>
    <col min="5121" max="5121" width="28.6640625" style="70" customWidth="1"/>
    <col min="5122" max="5138" width="6.5" style="70" customWidth="1"/>
    <col min="5139" max="5375" width="5.5" style="70"/>
    <col min="5376" max="5376" width="4.1640625" style="70" customWidth="1"/>
    <col min="5377" max="5377" width="28.6640625" style="70" customWidth="1"/>
    <col min="5378" max="5394" width="6.5" style="70" customWidth="1"/>
    <col min="5395" max="5631" width="5.5" style="70"/>
    <col min="5632" max="5632" width="4.1640625" style="70" customWidth="1"/>
    <col min="5633" max="5633" width="28.6640625" style="70" customWidth="1"/>
    <col min="5634" max="5650" width="6.5" style="70" customWidth="1"/>
    <col min="5651" max="5887" width="5.5" style="70"/>
    <col min="5888" max="5888" width="4.1640625" style="70" customWidth="1"/>
    <col min="5889" max="5889" width="28.6640625" style="70" customWidth="1"/>
    <col min="5890" max="5906" width="6.5" style="70" customWidth="1"/>
    <col min="5907" max="6143" width="5.5" style="70"/>
    <col min="6144" max="6144" width="4.1640625" style="70" customWidth="1"/>
    <col min="6145" max="6145" width="28.6640625" style="70" customWidth="1"/>
    <col min="6146" max="6162" width="6.5" style="70" customWidth="1"/>
    <col min="6163" max="6399" width="5.5" style="70"/>
    <col min="6400" max="6400" width="4.1640625" style="70" customWidth="1"/>
    <col min="6401" max="6401" width="28.6640625" style="70" customWidth="1"/>
    <col min="6402" max="6418" width="6.5" style="70" customWidth="1"/>
    <col min="6419" max="6655" width="5.5" style="70"/>
    <col min="6656" max="6656" width="4.1640625" style="70" customWidth="1"/>
    <col min="6657" max="6657" width="28.6640625" style="70" customWidth="1"/>
    <col min="6658" max="6674" width="6.5" style="70" customWidth="1"/>
    <col min="6675" max="6911" width="5.5" style="70"/>
    <col min="6912" max="6912" width="4.1640625" style="70" customWidth="1"/>
    <col min="6913" max="6913" width="28.6640625" style="70" customWidth="1"/>
    <col min="6914" max="6930" width="6.5" style="70" customWidth="1"/>
    <col min="6931" max="7167" width="5.5" style="70"/>
    <col min="7168" max="7168" width="4.1640625" style="70" customWidth="1"/>
    <col min="7169" max="7169" width="28.6640625" style="70" customWidth="1"/>
    <col min="7170" max="7186" width="6.5" style="70" customWidth="1"/>
    <col min="7187" max="7423" width="5.5" style="70"/>
    <col min="7424" max="7424" width="4.1640625" style="70" customWidth="1"/>
    <col min="7425" max="7425" width="28.6640625" style="70" customWidth="1"/>
    <col min="7426" max="7442" width="6.5" style="70" customWidth="1"/>
    <col min="7443" max="7679" width="5.5" style="70"/>
    <col min="7680" max="7680" width="4.1640625" style="70" customWidth="1"/>
    <col min="7681" max="7681" width="28.6640625" style="70" customWidth="1"/>
    <col min="7682" max="7698" width="6.5" style="70" customWidth="1"/>
    <col min="7699" max="7935" width="5.5" style="70"/>
    <col min="7936" max="7936" width="4.1640625" style="70" customWidth="1"/>
    <col min="7937" max="7937" width="28.6640625" style="70" customWidth="1"/>
    <col min="7938" max="7954" width="6.5" style="70" customWidth="1"/>
    <col min="7955" max="8191" width="5.5" style="70"/>
    <col min="8192" max="8192" width="4.1640625" style="70" customWidth="1"/>
    <col min="8193" max="8193" width="28.6640625" style="70" customWidth="1"/>
    <col min="8194" max="8210" width="6.5" style="70" customWidth="1"/>
    <col min="8211" max="8447" width="5.5" style="70"/>
    <col min="8448" max="8448" width="4.1640625" style="70" customWidth="1"/>
    <col min="8449" max="8449" width="28.6640625" style="70" customWidth="1"/>
    <col min="8450" max="8466" width="6.5" style="70" customWidth="1"/>
    <col min="8467" max="8703" width="5.5" style="70"/>
    <col min="8704" max="8704" width="4.1640625" style="70" customWidth="1"/>
    <col min="8705" max="8705" width="28.6640625" style="70" customWidth="1"/>
    <col min="8706" max="8722" width="6.5" style="70" customWidth="1"/>
    <col min="8723" max="8959" width="5.5" style="70"/>
    <col min="8960" max="8960" width="4.1640625" style="70" customWidth="1"/>
    <col min="8961" max="8961" width="28.6640625" style="70" customWidth="1"/>
    <col min="8962" max="8978" width="6.5" style="70" customWidth="1"/>
    <col min="8979" max="9215" width="5.5" style="70"/>
    <col min="9216" max="9216" width="4.1640625" style="70" customWidth="1"/>
    <col min="9217" max="9217" width="28.6640625" style="70" customWidth="1"/>
    <col min="9218" max="9234" width="6.5" style="70" customWidth="1"/>
    <col min="9235" max="9471" width="5.5" style="70"/>
    <col min="9472" max="9472" width="4.1640625" style="70" customWidth="1"/>
    <col min="9473" max="9473" width="28.6640625" style="70" customWidth="1"/>
    <col min="9474" max="9490" width="6.5" style="70" customWidth="1"/>
    <col min="9491" max="9727" width="5.5" style="70"/>
    <col min="9728" max="9728" width="4.1640625" style="70" customWidth="1"/>
    <col min="9729" max="9729" width="28.6640625" style="70" customWidth="1"/>
    <col min="9730" max="9746" width="6.5" style="70" customWidth="1"/>
    <col min="9747" max="9983" width="5.5" style="70"/>
    <col min="9984" max="9984" width="4.1640625" style="70" customWidth="1"/>
    <col min="9985" max="9985" width="28.6640625" style="70" customWidth="1"/>
    <col min="9986" max="10002" width="6.5" style="70" customWidth="1"/>
    <col min="10003" max="10239" width="5.5" style="70"/>
    <col min="10240" max="10240" width="4.1640625" style="70" customWidth="1"/>
    <col min="10241" max="10241" width="28.6640625" style="70" customWidth="1"/>
    <col min="10242" max="10258" width="6.5" style="70" customWidth="1"/>
    <col min="10259" max="10495" width="5.5" style="70"/>
    <col min="10496" max="10496" width="4.1640625" style="70" customWidth="1"/>
    <col min="10497" max="10497" width="28.6640625" style="70" customWidth="1"/>
    <col min="10498" max="10514" width="6.5" style="70" customWidth="1"/>
    <col min="10515" max="10751" width="5.5" style="70"/>
    <col min="10752" max="10752" width="4.1640625" style="70" customWidth="1"/>
    <col min="10753" max="10753" width="28.6640625" style="70" customWidth="1"/>
    <col min="10754" max="10770" width="6.5" style="70" customWidth="1"/>
    <col min="10771" max="11007" width="5.5" style="70"/>
    <col min="11008" max="11008" width="4.1640625" style="70" customWidth="1"/>
    <col min="11009" max="11009" width="28.6640625" style="70" customWidth="1"/>
    <col min="11010" max="11026" width="6.5" style="70" customWidth="1"/>
    <col min="11027" max="11263" width="5.5" style="70"/>
    <col min="11264" max="11264" width="4.1640625" style="70" customWidth="1"/>
    <col min="11265" max="11265" width="28.6640625" style="70" customWidth="1"/>
    <col min="11266" max="11282" width="6.5" style="70" customWidth="1"/>
    <col min="11283" max="11519" width="5.5" style="70"/>
    <col min="11520" max="11520" width="4.1640625" style="70" customWidth="1"/>
    <col min="11521" max="11521" width="28.6640625" style="70" customWidth="1"/>
    <col min="11522" max="11538" width="6.5" style="70" customWidth="1"/>
    <col min="11539" max="11775" width="5.5" style="70"/>
    <col min="11776" max="11776" width="4.1640625" style="70" customWidth="1"/>
    <col min="11777" max="11777" width="28.6640625" style="70" customWidth="1"/>
    <col min="11778" max="11794" width="6.5" style="70" customWidth="1"/>
    <col min="11795" max="12031" width="5.5" style="70"/>
    <col min="12032" max="12032" width="4.1640625" style="70" customWidth="1"/>
    <col min="12033" max="12033" width="28.6640625" style="70" customWidth="1"/>
    <col min="12034" max="12050" width="6.5" style="70" customWidth="1"/>
    <col min="12051" max="12287" width="5.5" style="70"/>
    <col min="12288" max="12288" width="4.1640625" style="70" customWidth="1"/>
    <col min="12289" max="12289" width="28.6640625" style="70" customWidth="1"/>
    <col min="12290" max="12306" width="6.5" style="70" customWidth="1"/>
    <col min="12307" max="12543" width="5.5" style="70"/>
    <col min="12544" max="12544" width="4.1640625" style="70" customWidth="1"/>
    <col min="12545" max="12545" width="28.6640625" style="70" customWidth="1"/>
    <col min="12546" max="12562" width="6.5" style="70" customWidth="1"/>
    <col min="12563" max="12799" width="5.5" style="70"/>
    <col min="12800" max="12800" width="4.1640625" style="70" customWidth="1"/>
    <col min="12801" max="12801" width="28.6640625" style="70" customWidth="1"/>
    <col min="12802" max="12818" width="6.5" style="70" customWidth="1"/>
    <col min="12819" max="13055" width="5.5" style="70"/>
    <col min="13056" max="13056" width="4.1640625" style="70" customWidth="1"/>
    <col min="13057" max="13057" width="28.6640625" style="70" customWidth="1"/>
    <col min="13058" max="13074" width="6.5" style="70" customWidth="1"/>
    <col min="13075" max="13311" width="5.5" style="70"/>
    <col min="13312" max="13312" width="4.1640625" style="70" customWidth="1"/>
    <col min="13313" max="13313" width="28.6640625" style="70" customWidth="1"/>
    <col min="13314" max="13330" width="6.5" style="70" customWidth="1"/>
    <col min="13331" max="13567" width="5.5" style="70"/>
    <col min="13568" max="13568" width="4.1640625" style="70" customWidth="1"/>
    <col min="13569" max="13569" width="28.6640625" style="70" customWidth="1"/>
    <col min="13570" max="13586" width="6.5" style="70" customWidth="1"/>
    <col min="13587" max="13823" width="5.5" style="70"/>
    <col min="13824" max="13824" width="4.1640625" style="70" customWidth="1"/>
    <col min="13825" max="13825" width="28.6640625" style="70" customWidth="1"/>
    <col min="13826" max="13842" width="6.5" style="70" customWidth="1"/>
    <col min="13843" max="14079" width="5.5" style="70"/>
    <col min="14080" max="14080" width="4.1640625" style="70" customWidth="1"/>
    <col min="14081" max="14081" width="28.6640625" style="70" customWidth="1"/>
    <col min="14082" max="14098" width="6.5" style="70" customWidth="1"/>
    <col min="14099" max="14335" width="5.5" style="70"/>
    <col min="14336" max="14336" width="4.1640625" style="70" customWidth="1"/>
    <col min="14337" max="14337" width="28.6640625" style="70" customWidth="1"/>
    <col min="14338" max="14354" width="6.5" style="70" customWidth="1"/>
    <col min="14355" max="14591" width="5.5" style="70"/>
    <col min="14592" max="14592" width="4.1640625" style="70" customWidth="1"/>
    <col min="14593" max="14593" width="28.6640625" style="70" customWidth="1"/>
    <col min="14594" max="14610" width="6.5" style="70" customWidth="1"/>
    <col min="14611" max="14847" width="5.5" style="70"/>
    <col min="14848" max="14848" width="4.1640625" style="70" customWidth="1"/>
    <col min="14849" max="14849" width="28.6640625" style="70" customWidth="1"/>
    <col min="14850" max="14866" width="6.5" style="70" customWidth="1"/>
    <col min="14867" max="15103" width="5.5" style="70"/>
    <col min="15104" max="15104" width="4.1640625" style="70" customWidth="1"/>
    <col min="15105" max="15105" width="28.6640625" style="70" customWidth="1"/>
    <col min="15106" max="15122" width="6.5" style="70" customWidth="1"/>
    <col min="15123" max="15359" width="5.5" style="70"/>
    <col min="15360" max="15360" width="4.1640625" style="70" customWidth="1"/>
    <col min="15361" max="15361" width="28.6640625" style="70" customWidth="1"/>
    <col min="15362" max="15378" width="6.5" style="70" customWidth="1"/>
    <col min="15379" max="15615" width="5.5" style="70"/>
    <col min="15616" max="15616" width="4.1640625" style="70" customWidth="1"/>
    <col min="15617" max="15617" width="28.6640625" style="70" customWidth="1"/>
    <col min="15618" max="15634" width="6.5" style="70" customWidth="1"/>
    <col min="15635" max="15871" width="5.5" style="70"/>
    <col min="15872" max="15872" width="4.1640625" style="70" customWidth="1"/>
    <col min="15873" max="15873" width="28.6640625" style="70" customWidth="1"/>
    <col min="15874" max="15890" width="6.5" style="70" customWidth="1"/>
    <col min="15891" max="16127" width="5.5" style="70"/>
    <col min="16128" max="16128" width="4.1640625" style="70" customWidth="1"/>
    <col min="16129" max="16129" width="28.6640625" style="70" customWidth="1"/>
    <col min="16130" max="16146" width="6.5" style="70" customWidth="1"/>
    <col min="16147" max="16384" width="5.5" style="70"/>
  </cols>
  <sheetData>
    <row r="1" spans="1:26" s="56" customFormat="1" ht="24.75" customHeight="1" x14ac:dyDescent="0.15">
      <c r="A1" s="899" t="s">
        <v>221</v>
      </c>
      <c r="B1" s="899"/>
      <c r="C1" s="899"/>
      <c r="D1" s="899"/>
      <c r="E1" s="899"/>
      <c r="F1" s="899"/>
      <c r="G1" s="899"/>
      <c r="H1" s="899"/>
      <c r="I1" s="899"/>
      <c r="J1" s="899"/>
      <c r="K1" s="899"/>
      <c r="L1" s="899"/>
      <c r="M1" s="899"/>
      <c r="N1" s="899"/>
      <c r="O1" s="899"/>
      <c r="P1" s="919"/>
      <c r="Q1" s="795" t="s">
        <v>257</v>
      </c>
      <c r="R1" s="796"/>
      <c r="S1" s="797"/>
      <c r="W1" s="60"/>
      <c r="X1" s="60"/>
    </row>
    <row r="2" spans="1:26" s="58" customFormat="1" ht="19.5" customHeight="1" x14ac:dyDescent="0.2">
      <c r="A2" s="903"/>
      <c r="B2" s="903"/>
      <c r="C2" s="903"/>
      <c r="D2" s="903"/>
      <c r="E2" s="903"/>
      <c r="F2" s="219"/>
      <c r="G2" s="220"/>
      <c r="H2" s="220"/>
      <c r="I2" s="220"/>
      <c r="J2" s="220"/>
      <c r="K2" s="220"/>
      <c r="L2" s="220"/>
      <c r="M2" s="220"/>
      <c r="N2" s="220"/>
      <c r="O2" s="220"/>
      <c r="P2" s="221"/>
      <c r="Q2" s="222" t="s">
        <v>223</v>
      </c>
      <c r="R2" s="223"/>
      <c r="S2" s="223"/>
      <c r="W2" s="83"/>
      <c r="X2" s="83"/>
      <c r="Y2" s="83"/>
      <c r="Z2" s="83"/>
    </row>
    <row r="3" spans="1:26" s="59" customFormat="1" ht="17.25" customHeight="1" x14ac:dyDescent="0.15">
      <c r="A3" s="904" t="s">
        <v>294</v>
      </c>
      <c r="B3" s="904" t="s">
        <v>224</v>
      </c>
      <c r="C3" s="907" t="s">
        <v>577</v>
      </c>
      <c r="D3" s="910" t="s">
        <v>225</v>
      </c>
      <c r="E3" s="913"/>
      <c r="F3" s="913"/>
      <c r="G3" s="913"/>
      <c r="H3" s="910" t="s">
        <v>131</v>
      </c>
      <c r="I3" s="913"/>
      <c r="J3" s="913"/>
      <c r="K3" s="917" t="s">
        <v>6</v>
      </c>
      <c r="L3" s="917"/>
      <c r="M3" s="917"/>
      <c r="N3" s="917"/>
      <c r="O3" s="917"/>
      <c r="P3" s="917"/>
      <c r="Q3" s="917"/>
      <c r="R3" s="917"/>
      <c r="S3" s="917"/>
    </row>
    <row r="4" spans="1:26" s="59" customFormat="1" ht="23.25" customHeight="1" x14ac:dyDescent="0.15">
      <c r="A4" s="905"/>
      <c r="B4" s="905"/>
      <c r="C4" s="908"/>
      <c r="D4" s="901" t="s">
        <v>147</v>
      </c>
      <c r="E4" s="901" t="s">
        <v>150</v>
      </c>
      <c r="F4" s="901" t="s">
        <v>176</v>
      </c>
      <c r="G4" s="901" t="s">
        <v>186</v>
      </c>
      <c r="H4" s="901" t="s">
        <v>79</v>
      </c>
      <c r="I4" s="901" t="s">
        <v>136</v>
      </c>
      <c r="J4" s="901" t="s">
        <v>578</v>
      </c>
      <c r="K4" s="901" t="s">
        <v>530</v>
      </c>
      <c r="L4" s="901" t="s">
        <v>137</v>
      </c>
      <c r="M4" s="901" t="s">
        <v>138</v>
      </c>
      <c r="N4" s="900" t="s">
        <v>18</v>
      </c>
      <c r="O4" s="900"/>
      <c r="P4" s="900"/>
      <c r="Q4" s="900" t="s">
        <v>139</v>
      </c>
      <c r="R4" s="900"/>
      <c r="S4" s="900"/>
    </row>
    <row r="5" spans="1:26" s="62" customFormat="1" ht="122.25" customHeight="1" x14ac:dyDescent="0.15">
      <c r="A5" s="906"/>
      <c r="B5" s="906"/>
      <c r="C5" s="909"/>
      <c r="D5" s="901"/>
      <c r="E5" s="901"/>
      <c r="F5" s="901"/>
      <c r="G5" s="901"/>
      <c r="H5" s="901"/>
      <c r="I5" s="901"/>
      <c r="J5" s="901"/>
      <c r="K5" s="901"/>
      <c r="L5" s="901"/>
      <c r="M5" s="901"/>
      <c r="N5" s="224" t="s">
        <v>140</v>
      </c>
      <c r="O5" s="224" t="s">
        <v>141</v>
      </c>
      <c r="P5" s="224" t="s">
        <v>142</v>
      </c>
      <c r="Q5" s="224" t="s">
        <v>226</v>
      </c>
      <c r="R5" s="224" t="s">
        <v>143</v>
      </c>
      <c r="S5" s="224" t="s">
        <v>15</v>
      </c>
    </row>
    <row r="6" spans="1:26" s="63" customFormat="1" ht="15" customHeight="1" x14ac:dyDescent="0.15">
      <c r="A6" s="156">
        <v>1</v>
      </c>
      <c r="B6" s="156">
        <v>2</v>
      </c>
      <c r="C6" s="156">
        <v>3</v>
      </c>
      <c r="D6" s="225">
        <v>4</v>
      </c>
      <c r="E6" s="156">
        <v>5</v>
      </c>
      <c r="F6" s="225">
        <v>6</v>
      </c>
      <c r="G6" s="156">
        <v>7</v>
      </c>
      <c r="H6" s="225">
        <v>8</v>
      </c>
      <c r="I6" s="156">
        <v>9</v>
      </c>
      <c r="J6" s="225">
        <v>10</v>
      </c>
      <c r="K6" s="156">
        <v>11</v>
      </c>
      <c r="L6" s="225">
        <v>12</v>
      </c>
      <c r="M6" s="156">
        <v>13</v>
      </c>
      <c r="N6" s="225">
        <v>14</v>
      </c>
      <c r="O6" s="156">
        <v>15</v>
      </c>
      <c r="P6" s="225">
        <v>16</v>
      </c>
      <c r="Q6" s="156">
        <v>17</v>
      </c>
      <c r="R6" s="225">
        <v>18</v>
      </c>
      <c r="S6" s="156">
        <v>19</v>
      </c>
    </row>
    <row r="7" spans="1:26" s="64" customFormat="1" ht="19" customHeight="1" x14ac:dyDescent="0.15">
      <c r="A7" s="161" t="s">
        <v>22</v>
      </c>
      <c r="B7" s="226" t="s">
        <v>145</v>
      </c>
      <c r="C7" s="544">
        <f>SUM(C8:C16)</f>
        <v>0</v>
      </c>
      <c r="D7" s="544">
        <f t="shared" ref="D7:S7" si="0">SUM(D8:D16)</f>
        <v>0</v>
      </c>
      <c r="E7" s="544">
        <f t="shared" si="0"/>
        <v>0</v>
      </c>
      <c r="F7" s="544">
        <f t="shared" si="0"/>
        <v>0</v>
      </c>
      <c r="G7" s="544">
        <f t="shared" si="0"/>
        <v>0</v>
      </c>
      <c r="H7" s="544">
        <f t="shared" si="0"/>
        <v>0</v>
      </c>
      <c r="I7" s="544">
        <f t="shared" si="0"/>
        <v>0</v>
      </c>
      <c r="J7" s="544">
        <f t="shared" si="0"/>
        <v>0</v>
      </c>
      <c r="K7" s="544">
        <f t="shared" si="0"/>
        <v>0</v>
      </c>
      <c r="L7" s="544">
        <f t="shared" si="0"/>
        <v>0</v>
      </c>
      <c r="M7" s="544">
        <f>SUM(M8:M16)</f>
        <v>0</v>
      </c>
      <c r="N7" s="544">
        <f>SUM(N8:N16)</f>
        <v>0</v>
      </c>
      <c r="O7" s="544">
        <f>SUM(O8:O16)</f>
        <v>0</v>
      </c>
      <c r="P7" s="544">
        <f t="shared" si="0"/>
        <v>0</v>
      </c>
      <c r="Q7" s="544">
        <f t="shared" si="0"/>
        <v>0</v>
      </c>
      <c r="R7" s="544">
        <f t="shared" si="0"/>
        <v>0</v>
      </c>
      <c r="S7" s="544">
        <f t="shared" si="0"/>
        <v>0</v>
      </c>
      <c r="T7" s="168" t="str">
        <f>IF(AND(H7&lt;=C7,I7&lt;=C7,J7&lt;=C7),"Đúng","Sai")</f>
        <v>Đúng</v>
      </c>
      <c r="U7" s="168" t="str">
        <f>IF(C7=K7+L7+M7,"Đúng","Sai")</f>
        <v>Đúng</v>
      </c>
      <c r="V7" s="168" t="str">
        <f>IF(M7=N7+O7+P7,"Đúng","Sai")</f>
        <v>Đúng</v>
      </c>
    </row>
    <row r="8" spans="1:26" s="64" customFormat="1" ht="19" customHeight="1" x14ac:dyDescent="0.15">
      <c r="A8" s="157"/>
      <c r="B8" s="227" t="s">
        <v>148</v>
      </c>
      <c r="C8" s="694">
        <f>SUM(D8:G8)</f>
        <v>0</v>
      </c>
      <c r="D8" s="549"/>
      <c r="E8" s="580"/>
      <c r="F8" s="580"/>
      <c r="G8" s="580"/>
      <c r="H8" s="85"/>
      <c r="I8" s="85"/>
      <c r="J8" s="85"/>
      <c r="K8" s="85"/>
      <c r="L8" s="85"/>
      <c r="M8" s="85"/>
      <c r="N8" s="85"/>
      <c r="O8" s="85"/>
      <c r="P8" s="85"/>
      <c r="Q8" s="85"/>
      <c r="R8" s="85"/>
      <c r="S8" s="85"/>
      <c r="T8" s="168" t="str">
        <f t="shared" ref="T8:T21" si="1">IF(AND(H8&lt;=C8,I8&lt;=C8,J8&lt;=C8),"Đúng","Sai")</f>
        <v>Đúng</v>
      </c>
      <c r="U8" s="168" t="str">
        <f t="shared" ref="U8:U21" si="2">IF(C8=K8+L8+M8,"Đúng","Sai")</f>
        <v>Đúng</v>
      </c>
      <c r="V8" s="168" t="str">
        <f t="shared" ref="V8:V21" si="3">IF(M8=N8+O8+P8,"Đúng","Sai")</f>
        <v>Đúng</v>
      </c>
    </row>
    <row r="9" spans="1:26" s="64" customFormat="1" ht="19" customHeight="1" x14ac:dyDescent="0.15">
      <c r="A9" s="158"/>
      <c r="B9" s="228" t="s">
        <v>149</v>
      </c>
      <c r="C9" s="694">
        <f>SUM(D9:G9)</f>
        <v>0</v>
      </c>
      <c r="D9" s="80"/>
      <c r="E9" s="580"/>
      <c r="F9" s="580"/>
      <c r="G9" s="580"/>
      <c r="H9" s="85"/>
      <c r="I9" s="85"/>
      <c r="J9" s="85"/>
      <c r="K9" s="85"/>
      <c r="L9" s="85"/>
      <c r="M9" s="85"/>
      <c r="N9" s="85"/>
      <c r="O9" s="85"/>
      <c r="P9" s="85"/>
      <c r="Q9" s="85"/>
      <c r="R9" s="85"/>
      <c r="S9" s="85"/>
      <c r="T9" s="168" t="str">
        <f t="shared" si="1"/>
        <v>Đúng</v>
      </c>
      <c r="U9" s="168" t="str">
        <f t="shared" si="2"/>
        <v>Đúng</v>
      </c>
      <c r="V9" s="168" t="str">
        <f t="shared" si="3"/>
        <v>Đúng</v>
      </c>
    </row>
    <row r="10" spans="1:26" s="64" customFormat="1" ht="19" customHeight="1" x14ac:dyDescent="0.15">
      <c r="A10" s="158"/>
      <c r="B10" s="229" t="s">
        <v>150</v>
      </c>
      <c r="C10" s="694">
        <f t="shared" ref="C10:C16" si="4">SUM(D10:G10)</f>
        <v>0</v>
      </c>
      <c r="D10" s="80"/>
      <c r="E10" s="580"/>
      <c r="F10" s="580"/>
      <c r="G10" s="580"/>
      <c r="H10" s="85"/>
      <c r="I10" s="85"/>
      <c r="J10" s="85"/>
      <c r="K10" s="85"/>
      <c r="L10" s="85"/>
      <c r="M10" s="85"/>
      <c r="N10" s="85"/>
      <c r="O10" s="85"/>
      <c r="P10" s="85"/>
      <c r="Q10" s="85"/>
      <c r="R10" s="85"/>
      <c r="S10" s="85"/>
      <c r="T10" s="168" t="str">
        <f t="shared" si="1"/>
        <v>Đúng</v>
      </c>
      <c r="U10" s="168" t="str">
        <f t="shared" si="2"/>
        <v>Đúng</v>
      </c>
      <c r="V10" s="168" t="str">
        <f t="shared" si="3"/>
        <v>Đúng</v>
      </c>
    </row>
    <row r="11" spans="1:26" s="64" customFormat="1" ht="19" customHeight="1" x14ac:dyDescent="0.15">
      <c r="A11" s="158"/>
      <c r="B11" s="229" t="s">
        <v>134</v>
      </c>
      <c r="C11" s="694">
        <f t="shared" si="4"/>
        <v>0</v>
      </c>
      <c r="D11" s="80"/>
      <c r="E11" s="85"/>
      <c r="F11" s="580"/>
      <c r="G11" s="580"/>
      <c r="H11" s="85"/>
      <c r="I11" s="85"/>
      <c r="J11" s="85"/>
      <c r="K11" s="85"/>
      <c r="L11" s="85"/>
      <c r="M11" s="85"/>
      <c r="N11" s="85"/>
      <c r="O11" s="85"/>
      <c r="P11" s="85"/>
      <c r="Q11" s="85"/>
      <c r="R11" s="85"/>
      <c r="S11" s="85"/>
      <c r="T11" s="168" t="str">
        <f t="shared" si="1"/>
        <v>Đúng</v>
      </c>
      <c r="U11" s="168" t="str">
        <f t="shared" si="2"/>
        <v>Đúng</v>
      </c>
      <c r="V11" s="168" t="str">
        <f t="shared" si="3"/>
        <v>Đúng</v>
      </c>
    </row>
    <row r="12" spans="1:26" s="64" customFormat="1" ht="19" customHeight="1" x14ac:dyDescent="0.15">
      <c r="A12" s="158"/>
      <c r="B12" s="229" t="s">
        <v>151</v>
      </c>
      <c r="C12" s="694">
        <f t="shared" si="4"/>
        <v>0</v>
      </c>
      <c r="D12" s="80"/>
      <c r="E12" s="85"/>
      <c r="F12" s="580"/>
      <c r="G12" s="580"/>
      <c r="H12" s="85"/>
      <c r="I12" s="85"/>
      <c r="J12" s="85"/>
      <c r="K12" s="85"/>
      <c r="L12" s="85"/>
      <c r="M12" s="85"/>
      <c r="N12" s="85"/>
      <c r="O12" s="85"/>
      <c r="P12" s="85"/>
      <c r="Q12" s="85"/>
      <c r="R12" s="85"/>
      <c r="S12" s="85"/>
      <c r="T12" s="168" t="str">
        <f t="shared" si="1"/>
        <v>Đúng</v>
      </c>
      <c r="U12" s="168" t="str">
        <f t="shared" si="2"/>
        <v>Đúng</v>
      </c>
      <c r="V12" s="168" t="str">
        <f t="shared" si="3"/>
        <v>Đúng</v>
      </c>
    </row>
    <row r="13" spans="1:26" s="64" customFormat="1" ht="19" customHeight="1" x14ac:dyDescent="0.15">
      <c r="A13" s="158"/>
      <c r="B13" s="229" t="s">
        <v>152</v>
      </c>
      <c r="C13" s="694">
        <f t="shared" si="4"/>
        <v>0</v>
      </c>
      <c r="D13" s="80"/>
      <c r="E13" s="85"/>
      <c r="F13" s="580"/>
      <c r="G13" s="580"/>
      <c r="H13" s="85"/>
      <c r="I13" s="85"/>
      <c r="J13" s="85"/>
      <c r="K13" s="85"/>
      <c r="L13" s="85"/>
      <c r="M13" s="85"/>
      <c r="N13" s="85"/>
      <c r="O13" s="85"/>
      <c r="P13" s="85"/>
      <c r="Q13" s="85"/>
      <c r="R13" s="85"/>
      <c r="S13" s="85"/>
      <c r="T13" s="168" t="str">
        <f t="shared" si="1"/>
        <v>Đúng</v>
      </c>
      <c r="U13" s="168" t="str">
        <f t="shared" si="2"/>
        <v>Đúng</v>
      </c>
      <c r="V13" s="168" t="str">
        <f t="shared" si="3"/>
        <v>Đúng</v>
      </c>
    </row>
    <row r="14" spans="1:26" s="64" customFormat="1" ht="19" customHeight="1" x14ac:dyDescent="0.15">
      <c r="A14" s="158"/>
      <c r="B14" s="229" t="s">
        <v>153</v>
      </c>
      <c r="C14" s="694">
        <f t="shared" si="4"/>
        <v>0</v>
      </c>
      <c r="D14" s="80"/>
      <c r="E14" s="85"/>
      <c r="F14" s="85"/>
      <c r="G14" s="85"/>
      <c r="H14" s="85"/>
      <c r="I14" s="85"/>
      <c r="J14" s="85"/>
      <c r="K14" s="85"/>
      <c r="L14" s="85"/>
      <c r="M14" s="85"/>
      <c r="N14" s="85"/>
      <c r="O14" s="85"/>
      <c r="P14" s="85"/>
      <c r="Q14" s="85"/>
      <c r="R14" s="85"/>
      <c r="S14" s="85"/>
      <c r="T14" s="168" t="str">
        <f t="shared" si="1"/>
        <v>Đúng</v>
      </c>
      <c r="U14" s="168" t="str">
        <f t="shared" si="2"/>
        <v>Đúng</v>
      </c>
      <c r="V14" s="168" t="str">
        <f t="shared" si="3"/>
        <v>Đúng</v>
      </c>
    </row>
    <row r="15" spans="1:26" s="64" customFormat="1" ht="19" customHeight="1" x14ac:dyDescent="0.15">
      <c r="A15" s="158"/>
      <c r="B15" s="229" t="s">
        <v>463</v>
      </c>
      <c r="C15" s="694">
        <f t="shared" si="4"/>
        <v>0</v>
      </c>
      <c r="D15" s="80"/>
      <c r="E15" s="85"/>
      <c r="F15" s="85"/>
      <c r="G15" s="85"/>
      <c r="H15" s="85"/>
      <c r="I15" s="85"/>
      <c r="J15" s="85"/>
      <c r="K15" s="85"/>
      <c r="L15" s="85"/>
      <c r="M15" s="85"/>
      <c r="N15" s="85"/>
      <c r="O15" s="85"/>
      <c r="P15" s="85"/>
      <c r="Q15" s="85"/>
      <c r="R15" s="85"/>
      <c r="S15" s="85"/>
      <c r="T15" s="168" t="str">
        <f t="shared" si="1"/>
        <v>Đúng</v>
      </c>
      <c r="U15" s="168" t="str">
        <f t="shared" si="2"/>
        <v>Đúng</v>
      </c>
      <c r="V15" s="168" t="str">
        <f t="shared" si="3"/>
        <v>Đúng</v>
      </c>
    </row>
    <row r="16" spans="1:26" s="64" customFormat="1" ht="19" customHeight="1" x14ac:dyDescent="0.15">
      <c r="A16" s="158"/>
      <c r="B16" s="230" t="s">
        <v>13</v>
      </c>
      <c r="C16" s="695">
        <f t="shared" si="4"/>
        <v>0</v>
      </c>
      <c r="D16" s="86"/>
      <c r="E16" s="586"/>
      <c r="F16" s="586"/>
      <c r="G16" s="586"/>
      <c r="H16" s="586"/>
      <c r="I16" s="586"/>
      <c r="J16" s="586"/>
      <c r="K16" s="586"/>
      <c r="L16" s="586"/>
      <c r="M16" s="586"/>
      <c r="N16" s="586"/>
      <c r="O16" s="586"/>
      <c r="P16" s="586"/>
      <c r="Q16" s="586"/>
      <c r="R16" s="586"/>
      <c r="S16" s="586"/>
      <c r="T16" s="168" t="str">
        <f t="shared" si="1"/>
        <v>Đúng</v>
      </c>
      <c r="U16" s="168" t="str">
        <f t="shared" si="2"/>
        <v>Đúng</v>
      </c>
      <c r="V16" s="168" t="str">
        <f t="shared" si="3"/>
        <v>Đúng</v>
      </c>
    </row>
    <row r="17" spans="1:22" s="64" customFormat="1" ht="19.5" customHeight="1" x14ac:dyDescent="0.15">
      <c r="A17" s="231" t="s">
        <v>27</v>
      </c>
      <c r="B17" s="232" t="s">
        <v>411</v>
      </c>
      <c r="C17" s="544">
        <f t="shared" ref="C17:S17" si="5">SUM(C18:C21)</f>
        <v>0</v>
      </c>
      <c r="D17" s="559">
        <f t="shared" si="5"/>
        <v>0</v>
      </c>
      <c r="E17" s="559">
        <f t="shared" si="5"/>
        <v>0</v>
      </c>
      <c r="F17" s="559">
        <f t="shared" si="5"/>
        <v>0</v>
      </c>
      <c r="G17" s="559">
        <f t="shared" si="5"/>
        <v>0</v>
      </c>
      <c r="H17" s="559">
        <f t="shared" si="5"/>
        <v>0</v>
      </c>
      <c r="I17" s="559">
        <f t="shared" si="5"/>
        <v>0</v>
      </c>
      <c r="J17" s="559">
        <f t="shared" si="5"/>
        <v>0</v>
      </c>
      <c r="K17" s="559">
        <f t="shared" si="5"/>
        <v>0</v>
      </c>
      <c r="L17" s="544">
        <f t="shared" si="5"/>
        <v>0</v>
      </c>
      <c r="M17" s="544">
        <f t="shared" si="5"/>
        <v>0</v>
      </c>
      <c r="N17" s="559">
        <f t="shared" si="5"/>
        <v>0</v>
      </c>
      <c r="O17" s="559">
        <f t="shared" si="5"/>
        <v>0</v>
      </c>
      <c r="P17" s="559">
        <f t="shared" si="5"/>
        <v>0</v>
      </c>
      <c r="Q17" s="559">
        <f t="shared" si="5"/>
        <v>0</v>
      </c>
      <c r="R17" s="559">
        <f t="shared" si="5"/>
        <v>0</v>
      </c>
      <c r="S17" s="559">
        <f t="shared" si="5"/>
        <v>0</v>
      </c>
      <c r="T17" s="168" t="str">
        <f t="shared" si="1"/>
        <v>Đúng</v>
      </c>
      <c r="U17" s="168" t="str">
        <f t="shared" si="2"/>
        <v>Đúng</v>
      </c>
      <c r="V17" s="168" t="str">
        <f t="shared" si="3"/>
        <v>Đúng</v>
      </c>
    </row>
    <row r="18" spans="1:22" s="64" customFormat="1" ht="19" customHeight="1" x14ac:dyDescent="0.15">
      <c r="A18" s="233"/>
      <c r="B18" s="234" t="s">
        <v>144</v>
      </c>
      <c r="C18" s="696">
        <f>SUM(D18:G18)</f>
        <v>0</v>
      </c>
      <c r="D18" s="697"/>
      <c r="E18" s="698"/>
      <c r="F18" s="698"/>
      <c r="G18" s="698"/>
      <c r="H18" s="698"/>
      <c r="I18" s="698"/>
      <c r="J18" s="698"/>
      <c r="K18" s="698"/>
      <c r="L18" s="699"/>
      <c r="M18" s="699"/>
      <c r="N18" s="698"/>
      <c r="O18" s="698"/>
      <c r="P18" s="698"/>
      <c r="Q18" s="698"/>
      <c r="R18" s="698"/>
      <c r="S18" s="698"/>
      <c r="T18" s="168" t="str">
        <f t="shared" si="1"/>
        <v>Đúng</v>
      </c>
      <c r="U18" s="168" t="str">
        <f t="shared" si="2"/>
        <v>Đúng</v>
      </c>
      <c r="V18" s="168" t="str">
        <f t="shared" si="3"/>
        <v>Đúng</v>
      </c>
    </row>
    <row r="19" spans="1:22" s="64" customFormat="1" ht="19" customHeight="1" x14ac:dyDescent="0.15">
      <c r="A19" s="158"/>
      <c r="B19" s="229" t="s">
        <v>24</v>
      </c>
      <c r="C19" s="694">
        <f>SUM(D19:G19)</f>
        <v>0</v>
      </c>
      <c r="D19" s="700"/>
      <c r="E19" s="85"/>
      <c r="F19" s="85"/>
      <c r="G19" s="85"/>
      <c r="H19" s="85"/>
      <c r="I19" s="85"/>
      <c r="J19" s="85"/>
      <c r="K19" s="85"/>
      <c r="L19" s="85"/>
      <c r="M19" s="85"/>
      <c r="N19" s="85"/>
      <c r="O19" s="85"/>
      <c r="P19" s="85"/>
      <c r="Q19" s="85"/>
      <c r="R19" s="85"/>
      <c r="S19" s="85"/>
      <c r="T19" s="168" t="str">
        <f t="shared" si="1"/>
        <v>Đúng</v>
      </c>
      <c r="U19" s="168" t="str">
        <f t="shared" si="2"/>
        <v>Đúng</v>
      </c>
      <c r="V19" s="168" t="str">
        <f t="shared" si="3"/>
        <v>Đúng</v>
      </c>
    </row>
    <row r="20" spans="1:22" s="64" customFormat="1" ht="19" customHeight="1" x14ac:dyDescent="0.15">
      <c r="A20" s="158"/>
      <c r="B20" s="229" t="s">
        <v>25</v>
      </c>
      <c r="C20" s="694">
        <f>SUM(D20:G20)</f>
        <v>0</v>
      </c>
      <c r="D20" s="700"/>
      <c r="E20" s="85"/>
      <c r="F20" s="85"/>
      <c r="G20" s="85"/>
      <c r="H20" s="85"/>
      <c r="I20" s="85"/>
      <c r="J20" s="85"/>
      <c r="K20" s="85"/>
      <c r="L20" s="85"/>
      <c r="M20" s="85"/>
      <c r="N20" s="85"/>
      <c r="O20" s="85"/>
      <c r="P20" s="85"/>
      <c r="Q20" s="85"/>
      <c r="R20" s="85"/>
      <c r="S20" s="85"/>
      <c r="T20" s="168" t="str">
        <f t="shared" si="1"/>
        <v>Đúng</v>
      </c>
      <c r="U20" s="168" t="str">
        <f t="shared" si="2"/>
        <v>Đúng</v>
      </c>
      <c r="V20" s="168" t="str">
        <f t="shared" si="3"/>
        <v>Đúng</v>
      </c>
    </row>
    <row r="21" spans="1:22" s="64" customFormat="1" ht="19" customHeight="1" x14ac:dyDescent="0.15">
      <c r="A21" s="159"/>
      <c r="B21" s="235" t="s">
        <v>26</v>
      </c>
      <c r="C21" s="701">
        <f>SUM(D21:G21)</f>
        <v>0</v>
      </c>
      <c r="D21" s="702"/>
      <c r="E21" s="703"/>
      <c r="F21" s="703"/>
      <c r="G21" s="703"/>
      <c r="H21" s="703"/>
      <c r="I21" s="703"/>
      <c r="J21" s="703"/>
      <c r="K21" s="703"/>
      <c r="L21" s="85"/>
      <c r="M21" s="586"/>
      <c r="N21" s="703"/>
      <c r="O21" s="703"/>
      <c r="P21" s="703"/>
      <c r="Q21" s="703"/>
      <c r="R21" s="703"/>
      <c r="S21" s="703"/>
      <c r="T21" s="168" t="str">
        <f t="shared" si="1"/>
        <v>Đúng</v>
      </c>
      <c r="U21" s="168" t="str">
        <f t="shared" si="2"/>
        <v>Đúng</v>
      </c>
      <c r="V21" s="168" t="str">
        <f t="shared" si="3"/>
        <v>Đúng</v>
      </c>
    </row>
    <row r="22" spans="1:22" s="64" customFormat="1" ht="20.25" customHeight="1" x14ac:dyDescent="0.15">
      <c r="A22" s="161"/>
      <c r="B22" s="236" t="s">
        <v>154</v>
      </c>
      <c r="C22" s="701">
        <f>SUM(D22:G22)</f>
        <v>0</v>
      </c>
      <c r="D22" s="704"/>
      <c r="E22" s="704"/>
      <c r="F22" s="704"/>
      <c r="G22" s="704"/>
      <c r="H22" s="705"/>
      <c r="I22" s="705"/>
      <c r="J22" s="705"/>
      <c r="K22" s="705"/>
      <c r="L22" s="705"/>
      <c r="M22" s="705"/>
      <c r="N22" s="705"/>
      <c r="O22" s="705"/>
      <c r="P22" s="705"/>
      <c r="Q22" s="705"/>
      <c r="R22" s="705"/>
      <c r="S22" s="705"/>
      <c r="T22" s="455"/>
    </row>
    <row r="23" spans="1:22" s="67" customFormat="1" ht="21.75" customHeight="1" x14ac:dyDescent="0.15">
      <c r="A23" s="65"/>
      <c r="B23" s="72"/>
      <c r="C23" s="975"/>
      <c r="D23" s="975"/>
      <c r="E23" s="975"/>
      <c r="F23" s="975"/>
      <c r="G23" s="975"/>
      <c r="H23" s="975"/>
      <c r="I23" s="975"/>
      <c r="J23" s="975"/>
      <c r="K23" s="456"/>
      <c r="L23" s="456"/>
      <c r="M23" s="456"/>
      <c r="N23" s="456"/>
      <c r="O23" s="456"/>
      <c r="P23" s="456"/>
      <c r="Q23" s="456"/>
      <c r="R23" s="456"/>
      <c r="S23" s="456"/>
      <c r="T23" s="456"/>
    </row>
    <row r="24" spans="1:22" s="67" customFormat="1" ht="20.25" customHeight="1" x14ac:dyDescent="0.15">
      <c r="A24" s="65"/>
      <c r="C24" s="462" t="str">
        <f t="shared" ref="C24:S24" si="6">IF(C7=C17, "Đúng","Sai")</f>
        <v>Đúng</v>
      </c>
      <c r="D24" s="462" t="str">
        <f t="shared" si="6"/>
        <v>Đúng</v>
      </c>
      <c r="E24" s="462" t="str">
        <f t="shared" si="6"/>
        <v>Đúng</v>
      </c>
      <c r="F24" s="462" t="str">
        <f t="shared" si="6"/>
        <v>Đúng</v>
      </c>
      <c r="G24" s="462" t="str">
        <f t="shared" si="6"/>
        <v>Đúng</v>
      </c>
      <c r="H24" s="462" t="str">
        <f t="shared" si="6"/>
        <v>Đúng</v>
      </c>
      <c r="I24" s="462" t="str">
        <f t="shared" si="6"/>
        <v>Đúng</v>
      </c>
      <c r="J24" s="462" t="str">
        <f t="shared" si="6"/>
        <v>Đúng</v>
      </c>
      <c r="K24" s="462" t="str">
        <f t="shared" si="6"/>
        <v>Đúng</v>
      </c>
      <c r="L24" s="462" t="str">
        <f t="shared" si="6"/>
        <v>Đúng</v>
      </c>
      <c r="M24" s="462" t="str">
        <f t="shared" si="6"/>
        <v>Đúng</v>
      </c>
      <c r="N24" s="462" t="str">
        <f t="shared" si="6"/>
        <v>Đúng</v>
      </c>
      <c r="O24" s="462" t="str">
        <f t="shared" si="6"/>
        <v>Đúng</v>
      </c>
      <c r="P24" s="462" t="str">
        <f t="shared" si="6"/>
        <v>Đúng</v>
      </c>
      <c r="Q24" s="462" t="str">
        <f t="shared" si="6"/>
        <v>Đúng</v>
      </c>
      <c r="R24" s="462" t="str">
        <f t="shared" si="6"/>
        <v>Đúng</v>
      </c>
      <c r="S24" s="462" t="str">
        <f t="shared" si="6"/>
        <v>Đúng</v>
      </c>
      <c r="T24" s="73"/>
      <c r="U24" s="60"/>
      <c r="V24" s="60"/>
    </row>
    <row r="25" spans="1:22" x14ac:dyDescent="0.2">
      <c r="C25" s="462" t="str">
        <f>IF(C22&lt;=C7,"Đúng","Sai")</f>
        <v>Đúng</v>
      </c>
      <c r="D25" s="462" t="str">
        <f t="shared" ref="D25:G25" si="7">IF(D22&lt;=D7,"Đúng","Sai")</f>
        <v>Đúng</v>
      </c>
      <c r="E25" s="462" t="str">
        <f t="shared" si="7"/>
        <v>Đúng</v>
      </c>
      <c r="F25" s="462" t="str">
        <f t="shared" si="7"/>
        <v>Đúng</v>
      </c>
      <c r="G25" s="462" t="str">
        <f t="shared" si="7"/>
        <v>Đúng</v>
      </c>
      <c r="H25" s="14"/>
      <c r="I25" s="14"/>
      <c r="J25" s="14"/>
      <c r="K25" s="14"/>
      <c r="L25" s="14"/>
      <c r="M25" s="14"/>
      <c r="N25" s="14"/>
      <c r="O25" s="14"/>
      <c r="P25" s="14"/>
      <c r="Q25" s="14"/>
      <c r="R25" s="14"/>
      <c r="S25" s="14"/>
      <c r="T25" s="14"/>
    </row>
    <row r="26" spans="1:22" x14ac:dyDescent="0.2">
      <c r="C26" s="69"/>
      <c r="D26" s="14"/>
      <c r="E26" s="14"/>
      <c r="F26" s="14"/>
      <c r="G26" s="14"/>
      <c r="H26" s="14"/>
      <c r="I26" s="14"/>
      <c r="J26" s="14"/>
      <c r="K26" s="116"/>
      <c r="L26" s="14"/>
      <c r="M26" s="14"/>
      <c r="N26" s="14"/>
      <c r="O26" s="14"/>
      <c r="P26" s="14"/>
      <c r="Q26" s="14"/>
      <c r="R26" s="14"/>
      <c r="S26" s="14"/>
      <c r="T26" s="14"/>
    </row>
    <row r="27" spans="1:22" x14ac:dyDescent="0.2">
      <c r="C27" s="69"/>
      <c r="D27" s="14"/>
      <c r="E27" s="14"/>
      <c r="F27" s="14"/>
      <c r="G27" s="14"/>
      <c r="H27" s="14"/>
      <c r="I27" s="14"/>
      <c r="J27" s="14"/>
      <c r="K27" s="116"/>
      <c r="L27" s="14"/>
      <c r="M27" s="14"/>
      <c r="N27" s="14"/>
      <c r="O27" s="14"/>
      <c r="P27" s="14"/>
      <c r="Q27" s="14"/>
      <c r="R27" s="14"/>
      <c r="S27" s="14"/>
      <c r="T27" s="14"/>
    </row>
    <row r="28" spans="1:22" x14ac:dyDescent="0.2">
      <c r="C28" s="69"/>
      <c r="D28" s="14"/>
      <c r="E28" s="14"/>
      <c r="F28" s="14"/>
      <c r="G28" s="14"/>
      <c r="H28" s="14"/>
      <c r="I28" s="14"/>
      <c r="J28" s="14"/>
      <c r="K28" s="116"/>
      <c r="L28" s="14"/>
      <c r="M28" s="14"/>
      <c r="N28" s="14"/>
      <c r="O28" s="14"/>
      <c r="P28" s="14"/>
      <c r="Q28" s="14"/>
      <c r="R28" s="14"/>
      <c r="S28" s="14"/>
      <c r="T28" s="14"/>
    </row>
  </sheetData>
  <sheetProtection algorithmName="SHA-512" hashValue="0624IvlExJQU7zvnh1KYLjl/LgZp8S3gh8YJX0WiIHajzzm6mg/iBiDIKyq3R/Q/HZm1YmJTTlM34DhP7tQbzA==" saltValue="yPTdpivzFgE1o2G9BSbdGw==" spinCount="100000" sheet="1" formatCells="0" formatColumns="0" formatRows="0"/>
  <mergeCells count="22">
    <mergeCell ref="A1:P1"/>
    <mergeCell ref="Q1:S1"/>
    <mergeCell ref="A2:E2"/>
    <mergeCell ref="A3:A5"/>
    <mergeCell ref="B3:B5"/>
    <mergeCell ref="C3:C5"/>
    <mergeCell ref="D3:G3"/>
    <mergeCell ref="H3:J3"/>
    <mergeCell ref="K3:S3"/>
    <mergeCell ref="K4:K5"/>
    <mergeCell ref="M4:M5"/>
    <mergeCell ref="N4:P4"/>
    <mergeCell ref="Q4:S4"/>
    <mergeCell ref="L4:L5"/>
    <mergeCell ref="C23:J23"/>
    <mergeCell ref="D4:D5"/>
    <mergeCell ref="E4:E5"/>
    <mergeCell ref="F4:F5"/>
    <mergeCell ref="G4:G5"/>
    <mergeCell ref="H4:H5"/>
    <mergeCell ref="I4:I5"/>
    <mergeCell ref="J4:J5"/>
  </mergeCells>
  <conditionalFormatting sqref="T1:T1048576 U7:V21 A24:XFD24 C25:G25">
    <cfRule type="cellIs" dxfId="6" priority="3" operator="equal">
      <formula>"Đúng"</formula>
    </cfRule>
  </conditionalFormatting>
  <pageMargins left="0.51181102362204722" right="0.23622047244094491" top="0.36" bottom="0.23622047244094491" header="0" footer="0"/>
  <pageSetup paperSize="9" scale="98"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enableFormatConditionsCalculation="0">
    <tabColor rgb="FFC00000"/>
    <pageSetUpPr fitToPage="1"/>
  </sheetPr>
  <dimension ref="A1:AJ25"/>
  <sheetViews>
    <sheetView topLeftCell="A10" zoomScale="130" zoomScaleNormal="130" zoomScalePageLayoutView="130" workbookViewId="0">
      <selection activeCell="Z25" sqref="Z25"/>
    </sheetView>
  </sheetViews>
  <sheetFormatPr baseColWidth="10" defaultColWidth="5.5" defaultRowHeight="16" x14ac:dyDescent="0.2"/>
  <cols>
    <col min="1" max="1" width="4.1640625" style="24" customWidth="1"/>
    <col min="2" max="2" width="26.33203125" style="2" customWidth="1"/>
    <col min="3" max="3" width="4.1640625" style="21" customWidth="1"/>
    <col min="4" max="4" width="3.5" style="2" customWidth="1"/>
    <col min="5" max="5" width="4" style="2" customWidth="1"/>
    <col min="6" max="6" width="3.6640625" style="2" customWidth="1"/>
    <col min="7" max="7" width="3.5" style="2" customWidth="1"/>
    <col min="8" max="8" width="3.6640625" style="2" customWidth="1"/>
    <col min="9" max="9" width="4.33203125" style="2" customWidth="1"/>
    <col min="10" max="10" width="3.83203125" style="2" customWidth="1"/>
    <col min="11" max="11" width="4.1640625" style="2" customWidth="1"/>
    <col min="12" max="12" width="4.33203125" style="2" customWidth="1"/>
    <col min="13" max="13" width="4.5" style="2" customWidth="1"/>
    <col min="14" max="16" width="4.6640625" style="2" customWidth="1"/>
    <col min="17" max="17" width="4.83203125" style="2" customWidth="1"/>
    <col min="18" max="18" width="5.1640625" style="2" customWidth="1"/>
    <col min="19" max="19" width="6" style="2" customWidth="1"/>
    <col min="20" max="21" width="4.5" style="2" customWidth="1"/>
    <col min="22" max="24" width="5" style="2" customWidth="1"/>
    <col min="25" max="25" width="5.83203125" style="2" customWidth="1"/>
    <col min="26" max="26" width="6.1640625" style="2" customWidth="1"/>
    <col min="27" max="27" width="5" style="2" customWidth="1"/>
    <col min="28" max="28" width="3.83203125" style="2" customWidth="1"/>
    <col min="29" max="30" width="4" style="2" customWidth="1"/>
    <col min="31" max="31" width="3.83203125" style="2" customWidth="1"/>
    <col min="32" max="32" width="4" style="2" customWidth="1"/>
    <col min="33" max="35" width="5.5" style="2"/>
    <col min="36" max="36" width="7" style="2" customWidth="1"/>
    <col min="37" max="257" width="5.5" style="2"/>
    <col min="258" max="258" width="4.1640625" style="2" customWidth="1"/>
    <col min="259" max="259" width="26.33203125" style="2" customWidth="1"/>
    <col min="260" max="260" width="4.1640625" style="2" customWidth="1"/>
    <col min="261" max="261" width="3.5" style="2" customWidth="1"/>
    <col min="262" max="262" width="4" style="2" customWidth="1"/>
    <col min="263" max="263" width="3.6640625" style="2" customWidth="1"/>
    <col min="264" max="264" width="3.5" style="2" customWidth="1"/>
    <col min="265" max="265" width="3.83203125" style="2" customWidth="1"/>
    <col min="266" max="266" width="3.5" style="2" customWidth="1"/>
    <col min="267" max="267" width="3.6640625" style="2" customWidth="1"/>
    <col min="268" max="268" width="3.33203125" style="2" customWidth="1"/>
    <col min="269" max="269" width="4.6640625" style="2" customWidth="1"/>
    <col min="270" max="270" width="3.5" style="2" customWidth="1"/>
    <col min="271" max="271" width="3.1640625" style="2" customWidth="1"/>
    <col min="272" max="272" width="3.5" style="2" customWidth="1"/>
    <col min="273" max="274" width="3.6640625" style="2" customWidth="1"/>
    <col min="275" max="276" width="3.5" style="2" customWidth="1"/>
    <col min="277" max="277" width="4.1640625" style="2" customWidth="1"/>
    <col min="278" max="278" width="3.6640625" style="2" customWidth="1"/>
    <col min="279" max="279" width="3.83203125" style="2" customWidth="1"/>
    <col min="280" max="280" width="3.5" style="2" customWidth="1"/>
    <col min="281" max="281" width="4" style="2" customWidth="1"/>
    <col min="282" max="282" width="3" style="2" customWidth="1"/>
    <col min="283" max="284" width="3.5" style="2" customWidth="1"/>
    <col min="285" max="285" width="3.6640625" style="2" customWidth="1"/>
    <col min="286" max="286" width="3" style="2" customWidth="1"/>
    <col min="287" max="287" width="3.83203125" style="2" customWidth="1"/>
    <col min="288" max="288" width="4" style="2" customWidth="1"/>
    <col min="289" max="289" width="3.83203125" style="2" customWidth="1"/>
    <col min="290" max="290" width="4" style="2" customWidth="1"/>
    <col min="291" max="513" width="5.5" style="2"/>
    <col min="514" max="514" width="4.1640625" style="2" customWidth="1"/>
    <col min="515" max="515" width="26.33203125" style="2" customWidth="1"/>
    <col min="516" max="516" width="4.1640625" style="2" customWidth="1"/>
    <col min="517" max="517" width="3.5" style="2" customWidth="1"/>
    <col min="518" max="518" width="4" style="2" customWidth="1"/>
    <col min="519" max="519" width="3.6640625" style="2" customWidth="1"/>
    <col min="520" max="520" width="3.5" style="2" customWidth="1"/>
    <col min="521" max="521" width="3.83203125" style="2" customWidth="1"/>
    <col min="522" max="522" width="3.5" style="2" customWidth="1"/>
    <col min="523" max="523" width="3.6640625" style="2" customWidth="1"/>
    <col min="524" max="524" width="3.33203125" style="2" customWidth="1"/>
    <col min="525" max="525" width="4.6640625" style="2" customWidth="1"/>
    <col min="526" max="526" width="3.5" style="2" customWidth="1"/>
    <col min="527" max="527" width="3.1640625" style="2" customWidth="1"/>
    <col min="528" max="528" width="3.5" style="2" customWidth="1"/>
    <col min="529" max="530" width="3.6640625" style="2" customWidth="1"/>
    <col min="531" max="532" width="3.5" style="2" customWidth="1"/>
    <col min="533" max="533" width="4.1640625" style="2" customWidth="1"/>
    <col min="534" max="534" width="3.6640625" style="2" customWidth="1"/>
    <col min="535" max="535" width="3.83203125" style="2" customWidth="1"/>
    <col min="536" max="536" width="3.5" style="2" customWidth="1"/>
    <col min="537" max="537" width="4" style="2" customWidth="1"/>
    <col min="538" max="538" width="3" style="2" customWidth="1"/>
    <col min="539" max="540" width="3.5" style="2" customWidth="1"/>
    <col min="541" max="541" width="3.6640625" style="2" customWidth="1"/>
    <col min="542" max="542" width="3" style="2" customWidth="1"/>
    <col min="543" max="543" width="3.83203125" style="2" customWidth="1"/>
    <col min="544" max="544" width="4" style="2" customWidth="1"/>
    <col min="545" max="545" width="3.83203125" style="2" customWidth="1"/>
    <col min="546" max="546" width="4" style="2" customWidth="1"/>
    <col min="547" max="769" width="5.5" style="2"/>
    <col min="770" max="770" width="4.1640625" style="2" customWidth="1"/>
    <col min="771" max="771" width="26.33203125" style="2" customWidth="1"/>
    <col min="772" max="772" width="4.1640625" style="2" customWidth="1"/>
    <col min="773" max="773" width="3.5" style="2" customWidth="1"/>
    <col min="774" max="774" width="4" style="2" customWidth="1"/>
    <col min="775" max="775" width="3.6640625" style="2" customWidth="1"/>
    <col min="776" max="776" width="3.5" style="2" customWidth="1"/>
    <col min="777" max="777" width="3.83203125" style="2" customWidth="1"/>
    <col min="778" max="778" width="3.5" style="2" customWidth="1"/>
    <col min="779" max="779" width="3.6640625" style="2" customWidth="1"/>
    <col min="780" max="780" width="3.33203125" style="2" customWidth="1"/>
    <col min="781" max="781" width="4.6640625" style="2" customWidth="1"/>
    <col min="782" max="782" width="3.5" style="2" customWidth="1"/>
    <col min="783" max="783" width="3.1640625" style="2" customWidth="1"/>
    <col min="784" max="784" width="3.5" style="2" customWidth="1"/>
    <col min="785" max="786" width="3.6640625" style="2" customWidth="1"/>
    <col min="787" max="788" width="3.5" style="2" customWidth="1"/>
    <col min="789" max="789" width="4.1640625" style="2" customWidth="1"/>
    <col min="790" max="790" width="3.6640625" style="2" customWidth="1"/>
    <col min="791" max="791" width="3.83203125" style="2" customWidth="1"/>
    <col min="792" max="792" width="3.5" style="2" customWidth="1"/>
    <col min="793" max="793" width="4" style="2" customWidth="1"/>
    <col min="794" max="794" width="3" style="2" customWidth="1"/>
    <col min="795" max="796" width="3.5" style="2" customWidth="1"/>
    <col min="797" max="797" width="3.6640625" style="2" customWidth="1"/>
    <col min="798" max="798" width="3" style="2" customWidth="1"/>
    <col min="799" max="799" width="3.83203125" style="2" customWidth="1"/>
    <col min="800" max="800" width="4" style="2" customWidth="1"/>
    <col min="801" max="801" width="3.83203125" style="2" customWidth="1"/>
    <col min="802" max="802" width="4" style="2" customWidth="1"/>
    <col min="803" max="1025" width="5.5" style="2"/>
    <col min="1026" max="1026" width="4.1640625" style="2" customWidth="1"/>
    <col min="1027" max="1027" width="26.33203125" style="2" customWidth="1"/>
    <col min="1028" max="1028" width="4.1640625" style="2" customWidth="1"/>
    <col min="1029" max="1029" width="3.5" style="2" customWidth="1"/>
    <col min="1030" max="1030" width="4" style="2" customWidth="1"/>
    <col min="1031" max="1031" width="3.6640625" style="2" customWidth="1"/>
    <col min="1032" max="1032" width="3.5" style="2" customWidth="1"/>
    <col min="1033" max="1033" width="3.83203125" style="2" customWidth="1"/>
    <col min="1034" max="1034" width="3.5" style="2" customWidth="1"/>
    <col min="1035" max="1035" width="3.6640625" style="2" customWidth="1"/>
    <col min="1036" max="1036" width="3.33203125" style="2" customWidth="1"/>
    <col min="1037" max="1037" width="4.6640625" style="2" customWidth="1"/>
    <col min="1038" max="1038" width="3.5" style="2" customWidth="1"/>
    <col min="1039" max="1039" width="3.1640625" style="2" customWidth="1"/>
    <col min="1040" max="1040" width="3.5" style="2" customWidth="1"/>
    <col min="1041" max="1042" width="3.6640625" style="2" customWidth="1"/>
    <col min="1043" max="1044" width="3.5" style="2" customWidth="1"/>
    <col min="1045" max="1045" width="4.1640625" style="2" customWidth="1"/>
    <col min="1046" max="1046" width="3.6640625" style="2" customWidth="1"/>
    <col min="1047" max="1047" width="3.83203125" style="2" customWidth="1"/>
    <col min="1048" max="1048" width="3.5" style="2" customWidth="1"/>
    <col min="1049" max="1049" width="4" style="2" customWidth="1"/>
    <col min="1050" max="1050" width="3" style="2" customWidth="1"/>
    <col min="1051" max="1052" width="3.5" style="2" customWidth="1"/>
    <col min="1053" max="1053" width="3.6640625" style="2" customWidth="1"/>
    <col min="1054" max="1054" width="3" style="2" customWidth="1"/>
    <col min="1055" max="1055" width="3.83203125" style="2" customWidth="1"/>
    <col min="1056" max="1056" width="4" style="2" customWidth="1"/>
    <col min="1057" max="1057" width="3.83203125" style="2" customWidth="1"/>
    <col min="1058" max="1058" width="4" style="2" customWidth="1"/>
    <col min="1059" max="1281" width="5.5" style="2"/>
    <col min="1282" max="1282" width="4.1640625" style="2" customWidth="1"/>
    <col min="1283" max="1283" width="26.33203125" style="2" customWidth="1"/>
    <col min="1284" max="1284" width="4.1640625" style="2" customWidth="1"/>
    <col min="1285" max="1285" width="3.5" style="2" customWidth="1"/>
    <col min="1286" max="1286" width="4" style="2" customWidth="1"/>
    <col min="1287" max="1287" width="3.6640625" style="2" customWidth="1"/>
    <col min="1288" max="1288" width="3.5" style="2" customWidth="1"/>
    <col min="1289" max="1289" width="3.83203125" style="2" customWidth="1"/>
    <col min="1290" max="1290" width="3.5" style="2" customWidth="1"/>
    <col min="1291" max="1291" width="3.6640625" style="2" customWidth="1"/>
    <col min="1292" max="1292" width="3.33203125" style="2" customWidth="1"/>
    <col min="1293" max="1293" width="4.6640625" style="2" customWidth="1"/>
    <col min="1294" max="1294" width="3.5" style="2" customWidth="1"/>
    <col min="1295" max="1295" width="3.1640625" style="2" customWidth="1"/>
    <col min="1296" max="1296" width="3.5" style="2" customWidth="1"/>
    <col min="1297" max="1298" width="3.6640625" style="2" customWidth="1"/>
    <col min="1299" max="1300" width="3.5" style="2" customWidth="1"/>
    <col min="1301" max="1301" width="4.1640625" style="2" customWidth="1"/>
    <col min="1302" max="1302" width="3.6640625" style="2" customWidth="1"/>
    <col min="1303" max="1303" width="3.83203125" style="2" customWidth="1"/>
    <col min="1304" max="1304" width="3.5" style="2" customWidth="1"/>
    <col min="1305" max="1305" width="4" style="2" customWidth="1"/>
    <col min="1306" max="1306" width="3" style="2" customWidth="1"/>
    <col min="1307" max="1308" width="3.5" style="2" customWidth="1"/>
    <col min="1309" max="1309" width="3.6640625" style="2" customWidth="1"/>
    <col min="1310" max="1310" width="3" style="2" customWidth="1"/>
    <col min="1311" max="1311" width="3.83203125" style="2" customWidth="1"/>
    <col min="1312" max="1312" width="4" style="2" customWidth="1"/>
    <col min="1313" max="1313" width="3.83203125" style="2" customWidth="1"/>
    <col min="1314" max="1314" width="4" style="2" customWidth="1"/>
    <col min="1315" max="1537" width="5.5" style="2"/>
    <col min="1538" max="1538" width="4.1640625" style="2" customWidth="1"/>
    <col min="1539" max="1539" width="26.33203125" style="2" customWidth="1"/>
    <col min="1540" max="1540" width="4.1640625" style="2" customWidth="1"/>
    <col min="1541" max="1541" width="3.5" style="2" customWidth="1"/>
    <col min="1542" max="1542" width="4" style="2" customWidth="1"/>
    <col min="1543" max="1543" width="3.6640625" style="2" customWidth="1"/>
    <col min="1544" max="1544" width="3.5" style="2" customWidth="1"/>
    <col min="1545" max="1545" width="3.83203125" style="2" customWidth="1"/>
    <col min="1546" max="1546" width="3.5" style="2" customWidth="1"/>
    <col min="1547" max="1547" width="3.6640625" style="2" customWidth="1"/>
    <col min="1548" max="1548" width="3.33203125" style="2" customWidth="1"/>
    <col min="1549" max="1549" width="4.6640625" style="2" customWidth="1"/>
    <col min="1550" max="1550" width="3.5" style="2" customWidth="1"/>
    <col min="1551" max="1551" width="3.1640625" style="2" customWidth="1"/>
    <col min="1552" max="1552" width="3.5" style="2" customWidth="1"/>
    <col min="1553" max="1554" width="3.6640625" style="2" customWidth="1"/>
    <col min="1555" max="1556" width="3.5" style="2" customWidth="1"/>
    <col min="1557" max="1557" width="4.1640625" style="2" customWidth="1"/>
    <col min="1558" max="1558" width="3.6640625" style="2" customWidth="1"/>
    <col min="1559" max="1559" width="3.83203125" style="2" customWidth="1"/>
    <col min="1560" max="1560" width="3.5" style="2" customWidth="1"/>
    <col min="1561" max="1561" width="4" style="2" customWidth="1"/>
    <col min="1562" max="1562" width="3" style="2" customWidth="1"/>
    <col min="1563" max="1564" width="3.5" style="2" customWidth="1"/>
    <col min="1565" max="1565" width="3.6640625" style="2" customWidth="1"/>
    <col min="1566" max="1566" width="3" style="2" customWidth="1"/>
    <col min="1567" max="1567" width="3.83203125" style="2" customWidth="1"/>
    <col min="1568" max="1568" width="4" style="2" customWidth="1"/>
    <col min="1569" max="1569" width="3.83203125" style="2" customWidth="1"/>
    <col min="1570" max="1570" width="4" style="2" customWidth="1"/>
    <col min="1571" max="1793" width="5.5" style="2"/>
    <col min="1794" max="1794" width="4.1640625" style="2" customWidth="1"/>
    <col min="1795" max="1795" width="26.33203125" style="2" customWidth="1"/>
    <col min="1796" max="1796" width="4.1640625" style="2" customWidth="1"/>
    <col min="1797" max="1797" width="3.5" style="2" customWidth="1"/>
    <col min="1798" max="1798" width="4" style="2" customWidth="1"/>
    <col min="1799" max="1799" width="3.6640625" style="2" customWidth="1"/>
    <col min="1800" max="1800" width="3.5" style="2" customWidth="1"/>
    <col min="1801" max="1801" width="3.83203125" style="2" customWidth="1"/>
    <col min="1802" max="1802" width="3.5" style="2" customWidth="1"/>
    <col min="1803" max="1803" width="3.6640625" style="2" customWidth="1"/>
    <col min="1804" max="1804" width="3.33203125" style="2" customWidth="1"/>
    <col min="1805" max="1805" width="4.6640625" style="2" customWidth="1"/>
    <col min="1806" max="1806" width="3.5" style="2" customWidth="1"/>
    <col min="1807" max="1807" width="3.1640625" style="2" customWidth="1"/>
    <col min="1808" max="1808" width="3.5" style="2" customWidth="1"/>
    <col min="1809" max="1810" width="3.6640625" style="2" customWidth="1"/>
    <col min="1811" max="1812" width="3.5" style="2" customWidth="1"/>
    <col min="1813" max="1813" width="4.1640625" style="2" customWidth="1"/>
    <col min="1814" max="1814" width="3.6640625" style="2" customWidth="1"/>
    <col min="1815" max="1815" width="3.83203125" style="2" customWidth="1"/>
    <col min="1816" max="1816" width="3.5" style="2" customWidth="1"/>
    <col min="1817" max="1817" width="4" style="2" customWidth="1"/>
    <col min="1818" max="1818" width="3" style="2" customWidth="1"/>
    <col min="1819" max="1820" width="3.5" style="2" customWidth="1"/>
    <col min="1821" max="1821" width="3.6640625" style="2" customWidth="1"/>
    <col min="1822" max="1822" width="3" style="2" customWidth="1"/>
    <col min="1823" max="1823" width="3.83203125" style="2" customWidth="1"/>
    <col min="1824" max="1824" width="4" style="2" customWidth="1"/>
    <col min="1825" max="1825" width="3.83203125" style="2" customWidth="1"/>
    <col min="1826" max="1826" width="4" style="2" customWidth="1"/>
    <col min="1827" max="2049" width="5.5" style="2"/>
    <col min="2050" max="2050" width="4.1640625" style="2" customWidth="1"/>
    <col min="2051" max="2051" width="26.33203125" style="2" customWidth="1"/>
    <col min="2052" max="2052" width="4.1640625" style="2" customWidth="1"/>
    <col min="2053" max="2053" width="3.5" style="2" customWidth="1"/>
    <col min="2054" max="2054" width="4" style="2" customWidth="1"/>
    <col min="2055" max="2055" width="3.6640625" style="2" customWidth="1"/>
    <col min="2056" max="2056" width="3.5" style="2" customWidth="1"/>
    <col min="2057" max="2057" width="3.83203125" style="2" customWidth="1"/>
    <col min="2058" max="2058" width="3.5" style="2" customWidth="1"/>
    <col min="2059" max="2059" width="3.6640625" style="2" customWidth="1"/>
    <col min="2060" max="2060" width="3.33203125" style="2" customWidth="1"/>
    <col min="2061" max="2061" width="4.6640625" style="2" customWidth="1"/>
    <col min="2062" max="2062" width="3.5" style="2" customWidth="1"/>
    <col min="2063" max="2063" width="3.1640625" style="2" customWidth="1"/>
    <col min="2064" max="2064" width="3.5" style="2" customWidth="1"/>
    <col min="2065" max="2066" width="3.6640625" style="2" customWidth="1"/>
    <col min="2067" max="2068" width="3.5" style="2" customWidth="1"/>
    <col min="2069" max="2069" width="4.1640625" style="2" customWidth="1"/>
    <col min="2070" max="2070" width="3.6640625" style="2" customWidth="1"/>
    <col min="2071" max="2071" width="3.83203125" style="2" customWidth="1"/>
    <col min="2072" max="2072" width="3.5" style="2" customWidth="1"/>
    <col min="2073" max="2073" width="4" style="2" customWidth="1"/>
    <col min="2074" max="2074" width="3" style="2" customWidth="1"/>
    <col min="2075" max="2076" width="3.5" style="2" customWidth="1"/>
    <col min="2077" max="2077" width="3.6640625" style="2" customWidth="1"/>
    <col min="2078" max="2078" width="3" style="2" customWidth="1"/>
    <col min="2079" max="2079" width="3.83203125" style="2" customWidth="1"/>
    <col min="2080" max="2080" width="4" style="2" customWidth="1"/>
    <col min="2081" max="2081" width="3.83203125" style="2" customWidth="1"/>
    <col min="2082" max="2082" width="4" style="2" customWidth="1"/>
    <col min="2083" max="2305" width="5.5" style="2"/>
    <col min="2306" max="2306" width="4.1640625" style="2" customWidth="1"/>
    <col min="2307" max="2307" width="26.33203125" style="2" customWidth="1"/>
    <col min="2308" max="2308" width="4.1640625" style="2" customWidth="1"/>
    <col min="2309" max="2309" width="3.5" style="2" customWidth="1"/>
    <col min="2310" max="2310" width="4" style="2" customWidth="1"/>
    <col min="2311" max="2311" width="3.6640625" style="2" customWidth="1"/>
    <col min="2312" max="2312" width="3.5" style="2" customWidth="1"/>
    <col min="2313" max="2313" width="3.83203125" style="2" customWidth="1"/>
    <col min="2314" max="2314" width="3.5" style="2" customWidth="1"/>
    <col min="2315" max="2315" width="3.6640625" style="2" customWidth="1"/>
    <col min="2316" max="2316" width="3.33203125" style="2" customWidth="1"/>
    <col min="2317" max="2317" width="4.6640625" style="2" customWidth="1"/>
    <col min="2318" max="2318" width="3.5" style="2" customWidth="1"/>
    <col min="2319" max="2319" width="3.1640625" style="2" customWidth="1"/>
    <col min="2320" max="2320" width="3.5" style="2" customWidth="1"/>
    <col min="2321" max="2322" width="3.6640625" style="2" customWidth="1"/>
    <col min="2323" max="2324" width="3.5" style="2" customWidth="1"/>
    <col min="2325" max="2325" width="4.1640625" style="2" customWidth="1"/>
    <col min="2326" max="2326" width="3.6640625" style="2" customWidth="1"/>
    <col min="2327" max="2327" width="3.83203125" style="2" customWidth="1"/>
    <col min="2328" max="2328" width="3.5" style="2" customWidth="1"/>
    <col min="2329" max="2329" width="4" style="2" customWidth="1"/>
    <col min="2330" max="2330" width="3" style="2" customWidth="1"/>
    <col min="2331" max="2332" width="3.5" style="2" customWidth="1"/>
    <col min="2333" max="2333" width="3.6640625" style="2" customWidth="1"/>
    <col min="2334" max="2334" width="3" style="2" customWidth="1"/>
    <col min="2335" max="2335" width="3.83203125" style="2" customWidth="1"/>
    <col min="2336" max="2336" width="4" style="2" customWidth="1"/>
    <col min="2337" max="2337" width="3.83203125" style="2" customWidth="1"/>
    <col min="2338" max="2338" width="4" style="2" customWidth="1"/>
    <col min="2339" max="2561" width="5.5" style="2"/>
    <col min="2562" max="2562" width="4.1640625" style="2" customWidth="1"/>
    <col min="2563" max="2563" width="26.33203125" style="2" customWidth="1"/>
    <col min="2564" max="2564" width="4.1640625" style="2" customWidth="1"/>
    <col min="2565" max="2565" width="3.5" style="2" customWidth="1"/>
    <col min="2566" max="2566" width="4" style="2" customWidth="1"/>
    <col min="2567" max="2567" width="3.6640625" style="2" customWidth="1"/>
    <col min="2568" max="2568" width="3.5" style="2" customWidth="1"/>
    <col min="2569" max="2569" width="3.83203125" style="2" customWidth="1"/>
    <col min="2570" max="2570" width="3.5" style="2" customWidth="1"/>
    <col min="2571" max="2571" width="3.6640625" style="2" customWidth="1"/>
    <col min="2572" max="2572" width="3.33203125" style="2" customWidth="1"/>
    <col min="2573" max="2573" width="4.6640625" style="2" customWidth="1"/>
    <col min="2574" max="2574" width="3.5" style="2" customWidth="1"/>
    <col min="2575" max="2575" width="3.1640625" style="2" customWidth="1"/>
    <col min="2576" max="2576" width="3.5" style="2" customWidth="1"/>
    <col min="2577" max="2578" width="3.6640625" style="2" customWidth="1"/>
    <col min="2579" max="2580" width="3.5" style="2" customWidth="1"/>
    <col min="2581" max="2581" width="4.1640625" style="2" customWidth="1"/>
    <col min="2582" max="2582" width="3.6640625" style="2" customWidth="1"/>
    <col min="2583" max="2583" width="3.83203125" style="2" customWidth="1"/>
    <col min="2584" max="2584" width="3.5" style="2" customWidth="1"/>
    <col min="2585" max="2585" width="4" style="2" customWidth="1"/>
    <col min="2586" max="2586" width="3" style="2" customWidth="1"/>
    <col min="2587" max="2588" width="3.5" style="2" customWidth="1"/>
    <col min="2589" max="2589" width="3.6640625" style="2" customWidth="1"/>
    <col min="2590" max="2590" width="3" style="2" customWidth="1"/>
    <col min="2591" max="2591" width="3.83203125" style="2" customWidth="1"/>
    <col min="2592" max="2592" width="4" style="2" customWidth="1"/>
    <col min="2593" max="2593" width="3.83203125" style="2" customWidth="1"/>
    <col min="2594" max="2594" width="4" style="2" customWidth="1"/>
    <col min="2595" max="2817" width="5.5" style="2"/>
    <col min="2818" max="2818" width="4.1640625" style="2" customWidth="1"/>
    <col min="2819" max="2819" width="26.33203125" style="2" customWidth="1"/>
    <col min="2820" max="2820" width="4.1640625" style="2" customWidth="1"/>
    <col min="2821" max="2821" width="3.5" style="2" customWidth="1"/>
    <col min="2822" max="2822" width="4" style="2" customWidth="1"/>
    <col min="2823" max="2823" width="3.6640625" style="2" customWidth="1"/>
    <col min="2824" max="2824" width="3.5" style="2" customWidth="1"/>
    <col min="2825" max="2825" width="3.83203125" style="2" customWidth="1"/>
    <col min="2826" max="2826" width="3.5" style="2" customWidth="1"/>
    <col min="2827" max="2827" width="3.6640625" style="2" customWidth="1"/>
    <col min="2828" max="2828" width="3.33203125" style="2" customWidth="1"/>
    <col min="2829" max="2829" width="4.6640625" style="2" customWidth="1"/>
    <col min="2830" max="2830" width="3.5" style="2" customWidth="1"/>
    <col min="2831" max="2831" width="3.1640625" style="2" customWidth="1"/>
    <col min="2832" max="2832" width="3.5" style="2" customWidth="1"/>
    <col min="2833" max="2834" width="3.6640625" style="2" customWidth="1"/>
    <col min="2835" max="2836" width="3.5" style="2" customWidth="1"/>
    <col min="2837" max="2837" width="4.1640625" style="2" customWidth="1"/>
    <col min="2838" max="2838" width="3.6640625" style="2" customWidth="1"/>
    <col min="2839" max="2839" width="3.83203125" style="2" customWidth="1"/>
    <col min="2840" max="2840" width="3.5" style="2" customWidth="1"/>
    <col min="2841" max="2841" width="4" style="2" customWidth="1"/>
    <col min="2842" max="2842" width="3" style="2" customWidth="1"/>
    <col min="2843" max="2844" width="3.5" style="2" customWidth="1"/>
    <col min="2845" max="2845" width="3.6640625" style="2" customWidth="1"/>
    <col min="2846" max="2846" width="3" style="2" customWidth="1"/>
    <col min="2847" max="2847" width="3.83203125" style="2" customWidth="1"/>
    <col min="2848" max="2848" width="4" style="2" customWidth="1"/>
    <col min="2849" max="2849" width="3.83203125" style="2" customWidth="1"/>
    <col min="2850" max="2850" width="4" style="2" customWidth="1"/>
    <col min="2851" max="3073" width="5.5" style="2"/>
    <col min="3074" max="3074" width="4.1640625" style="2" customWidth="1"/>
    <col min="3075" max="3075" width="26.33203125" style="2" customWidth="1"/>
    <col min="3076" max="3076" width="4.1640625" style="2" customWidth="1"/>
    <col min="3077" max="3077" width="3.5" style="2" customWidth="1"/>
    <col min="3078" max="3078" width="4" style="2" customWidth="1"/>
    <col min="3079" max="3079" width="3.6640625" style="2" customWidth="1"/>
    <col min="3080" max="3080" width="3.5" style="2" customWidth="1"/>
    <col min="3081" max="3081" width="3.83203125" style="2" customWidth="1"/>
    <col min="3082" max="3082" width="3.5" style="2" customWidth="1"/>
    <col min="3083" max="3083" width="3.6640625" style="2" customWidth="1"/>
    <col min="3084" max="3084" width="3.33203125" style="2" customWidth="1"/>
    <col min="3085" max="3085" width="4.6640625" style="2" customWidth="1"/>
    <col min="3086" max="3086" width="3.5" style="2" customWidth="1"/>
    <col min="3087" max="3087" width="3.1640625" style="2" customWidth="1"/>
    <col min="3088" max="3088" width="3.5" style="2" customWidth="1"/>
    <col min="3089" max="3090" width="3.6640625" style="2" customWidth="1"/>
    <col min="3091" max="3092" width="3.5" style="2" customWidth="1"/>
    <col min="3093" max="3093" width="4.1640625" style="2" customWidth="1"/>
    <col min="3094" max="3094" width="3.6640625" style="2" customWidth="1"/>
    <col min="3095" max="3095" width="3.83203125" style="2" customWidth="1"/>
    <col min="3096" max="3096" width="3.5" style="2" customWidth="1"/>
    <col min="3097" max="3097" width="4" style="2" customWidth="1"/>
    <col min="3098" max="3098" width="3" style="2" customWidth="1"/>
    <col min="3099" max="3100" width="3.5" style="2" customWidth="1"/>
    <col min="3101" max="3101" width="3.6640625" style="2" customWidth="1"/>
    <col min="3102" max="3102" width="3" style="2" customWidth="1"/>
    <col min="3103" max="3103" width="3.83203125" style="2" customWidth="1"/>
    <col min="3104" max="3104" width="4" style="2" customWidth="1"/>
    <col min="3105" max="3105" width="3.83203125" style="2" customWidth="1"/>
    <col min="3106" max="3106" width="4" style="2" customWidth="1"/>
    <col min="3107" max="3329" width="5.5" style="2"/>
    <col min="3330" max="3330" width="4.1640625" style="2" customWidth="1"/>
    <col min="3331" max="3331" width="26.33203125" style="2" customWidth="1"/>
    <col min="3332" max="3332" width="4.1640625" style="2" customWidth="1"/>
    <col min="3333" max="3333" width="3.5" style="2" customWidth="1"/>
    <col min="3334" max="3334" width="4" style="2" customWidth="1"/>
    <col min="3335" max="3335" width="3.6640625" style="2" customWidth="1"/>
    <col min="3336" max="3336" width="3.5" style="2" customWidth="1"/>
    <col min="3337" max="3337" width="3.83203125" style="2" customWidth="1"/>
    <col min="3338" max="3338" width="3.5" style="2" customWidth="1"/>
    <col min="3339" max="3339" width="3.6640625" style="2" customWidth="1"/>
    <col min="3340" max="3340" width="3.33203125" style="2" customWidth="1"/>
    <col min="3341" max="3341" width="4.6640625" style="2" customWidth="1"/>
    <col min="3342" max="3342" width="3.5" style="2" customWidth="1"/>
    <col min="3343" max="3343" width="3.1640625" style="2" customWidth="1"/>
    <col min="3344" max="3344" width="3.5" style="2" customWidth="1"/>
    <col min="3345" max="3346" width="3.6640625" style="2" customWidth="1"/>
    <col min="3347" max="3348" width="3.5" style="2" customWidth="1"/>
    <col min="3349" max="3349" width="4.1640625" style="2" customWidth="1"/>
    <col min="3350" max="3350" width="3.6640625" style="2" customWidth="1"/>
    <col min="3351" max="3351" width="3.83203125" style="2" customWidth="1"/>
    <col min="3352" max="3352" width="3.5" style="2" customWidth="1"/>
    <col min="3353" max="3353" width="4" style="2" customWidth="1"/>
    <col min="3354" max="3354" width="3" style="2" customWidth="1"/>
    <col min="3355" max="3356" width="3.5" style="2" customWidth="1"/>
    <col min="3357" max="3357" width="3.6640625" style="2" customWidth="1"/>
    <col min="3358" max="3358" width="3" style="2" customWidth="1"/>
    <col min="3359" max="3359" width="3.83203125" style="2" customWidth="1"/>
    <col min="3360" max="3360" width="4" style="2" customWidth="1"/>
    <col min="3361" max="3361" width="3.83203125" style="2" customWidth="1"/>
    <col min="3362" max="3362" width="4" style="2" customWidth="1"/>
    <col min="3363" max="3585" width="5.5" style="2"/>
    <col min="3586" max="3586" width="4.1640625" style="2" customWidth="1"/>
    <col min="3587" max="3587" width="26.33203125" style="2" customWidth="1"/>
    <col min="3588" max="3588" width="4.1640625" style="2" customWidth="1"/>
    <col min="3589" max="3589" width="3.5" style="2" customWidth="1"/>
    <col min="3590" max="3590" width="4" style="2" customWidth="1"/>
    <col min="3591" max="3591" width="3.6640625" style="2" customWidth="1"/>
    <col min="3592" max="3592" width="3.5" style="2" customWidth="1"/>
    <col min="3593" max="3593" width="3.83203125" style="2" customWidth="1"/>
    <col min="3594" max="3594" width="3.5" style="2" customWidth="1"/>
    <col min="3595" max="3595" width="3.6640625" style="2" customWidth="1"/>
    <col min="3596" max="3596" width="3.33203125" style="2" customWidth="1"/>
    <col min="3597" max="3597" width="4.6640625" style="2" customWidth="1"/>
    <col min="3598" max="3598" width="3.5" style="2" customWidth="1"/>
    <col min="3599" max="3599" width="3.1640625" style="2" customWidth="1"/>
    <col min="3600" max="3600" width="3.5" style="2" customWidth="1"/>
    <col min="3601" max="3602" width="3.6640625" style="2" customWidth="1"/>
    <col min="3603" max="3604" width="3.5" style="2" customWidth="1"/>
    <col min="3605" max="3605" width="4.1640625" style="2" customWidth="1"/>
    <col min="3606" max="3606" width="3.6640625" style="2" customWidth="1"/>
    <col min="3607" max="3607" width="3.83203125" style="2" customWidth="1"/>
    <col min="3608" max="3608" width="3.5" style="2" customWidth="1"/>
    <col min="3609" max="3609" width="4" style="2" customWidth="1"/>
    <col min="3610" max="3610" width="3" style="2" customWidth="1"/>
    <col min="3611" max="3612" width="3.5" style="2" customWidth="1"/>
    <col min="3613" max="3613" width="3.6640625" style="2" customWidth="1"/>
    <col min="3614" max="3614" width="3" style="2" customWidth="1"/>
    <col min="3615" max="3615" width="3.83203125" style="2" customWidth="1"/>
    <col min="3616" max="3616" width="4" style="2" customWidth="1"/>
    <col min="3617" max="3617" width="3.83203125" style="2" customWidth="1"/>
    <col min="3618" max="3618" width="4" style="2" customWidth="1"/>
    <col min="3619" max="3841" width="5.5" style="2"/>
    <col min="3842" max="3842" width="4.1640625" style="2" customWidth="1"/>
    <col min="3843" max="3843" width="26.33203125" style="2" customWidth="1"/>
    <col min="3844" max="3844" width="4.1640625" style="2" customWidth="1"/>
    <col min="3845" max="3845" width="3.5" style="2" customWidth="1"/>
    <col min="3846" max="3846" width="4" style="2" customWidth="1"/>
    <col min="3847" max="3847" width="3.6640625" style="2" customWidth="1"/>
    <col min="3848" max="3848" width="3.5" style="2" customWidth="1"/>
    <col min="3849" max="3849" width="3.83203125" style="2" customWidth="1"/>
    <col min="3850" max="3850" width="3.5" style="2" customWidth="1"/>
    <col min="3851" max="3851" width="3.6640625" style="2" customWidth="1"/>
    <col min="3852" max="3852" width="3.33203125" style="2" customWidth="1"/>
    <col min="3853" max="3853" width="4.6640625" style="2" customWidth="1"/>
    <col min="3854" max="3854" width="3.5" style="2" customWidth="1"/>
    <col min="3855" max="3855" width="3.1640625" style="2" customWidth="1"/>
    <col min="3856" max="3856" width="3.5" style="2" customWidth="1"/>
    <col min="3857" max="3858" width="3.6640625" style="2" customWidth="1"/>
    <col min="3859" max="3860" width="3.5" style="2" customWidth="1"/>
    <col min="3861" max="3861" width="4.1640625" style="2" customWidth="1"/>
    <col min="3862" max="3862" width="3.6640625" style="2" customWidth="1"/>
    <col min="3863" max="3863" width="3.83203125" style="2" customWidth="1"/>
    <col min="3864" max="3864" width="3.5" style="2" customWidth="1"/>
    <col min="3865" max="3865" width="4" style="2" customWidth="1"/>
    <col min="3866" max="3866" width="3" style="2" customWidth="1"/>
    <col min="3867" max="3868" width="3.5" style="2" customWidth="1"/>
    <col min="3869" max="3869" width="3.6640625" style="2" customWidth="1"/>
    <col min="3870" max="3870" width="3" style="2" customWidth="1"/>
    <col min="3871" max="3871" width="3.83203125" style="2" customWidth="1"/>
    <col min="3872" max="3872" width="4" style="2" customWidth="1"/>
    <col min="3873" max="3873" width="3.83203125" style="2" customWidth="1"/>
    <col min="3874" max="3874" width="4" style="2" customWidth="1"/>
    <col min="3875" max="4097" width="5.5" style="2"/>
    <col min="4098" max="4098" width="4.1640625" style="2" customWidth="1"/>
    <col min="4099" max="4099" width="26.33203125" style="2" customWidth="1"/>
    <col min="4100" max="4100" width="4.1640625" style="2" customWidth="1"/>
    <col min="4101" max="4101" width="3.5" style="2" customWidth="1"/>
    <col min="4102" max="4102" width="4" style="2" customWidth="1"/>
    <col min="4103" max="4103" width="3.6640625" style="2" customWidth="1"/>
    <col min="4104" max="4104" width="3.5" style="2" customWidth="1"/>
    <col min="4105" max="4105" width="3.83203125" style="2" customWidth="1"/>
    <col min="4106" max="4106" width="3.5" style="2" customWidth="1"/>
    <col min="4107" max="4107" width="3.6640625" style="2" customWidth="1"/>
    <col min="4108" max="4108" width="3.33203125" style="2" customWidth="1"/>
    <col min="4109" max="4109" width="4.6640625" style="2" customWidth="1"/>
    <col min="4110" max="4110" width="3.5" style="2" customWidth="1"/>
    <col min="4111" max="4111" width="3.1640625" style="2" customWidth="1"/>
    <col min="4112" max="4112" width="3.5" style="2" customWidth="1"/>
    <col min="4113" max="4114" width="3.6640625" style="2" customWidth="1"/>
    <col min="4115" max="4116" width="3.5" style="2" customWidth="1"/>
    <col min="4117" max="4117" width="4.1640625" style="2" customWidth="1"/>
    <col min="4118" max="4118" width="3.6640625" style="2" customWidth="1"/>
    <col min="4119" max="4119" width="3.83203125" style="2" customWidth="1"/>
    <col min="4120" max="4120" width="3.5" style="2" customWidth="1"/>
    <col min="4121" max="4121" width="4" style="2" customWidth="1"/>
    <col min="4122" max="4122" width="3" style="2" customWidth="1"/>
    <col min="4123" max="4124" width="3.5" style="2" customWidth="1"/>
    <col min="4125" max="4125" width="3.6640625" style="2" customWidth="1"/>
    <col min="4126" max="4126" width="3" style="2" customWidth="1"/>
    <col min="4127" max="4127" width="3.83203125" style="2" customWidth="1"/>
    <col min="4128" max="4128" width="4" style="2" customWidth="1"/>
    <col min="4129" max="4129" width="3.83203125" style="2" customWidth="1"/>
    <col min="4130" max="4130" width="4" style="2" customWidth="1"/>
    <col min="4131" max="4353" width="5.5" style="2"/>
    <col min="4354" max="4354" width="4.1640625" style="2" customWidth="1"/>
    <col min="4355" max="4355" width="26.33203125" style="2" customWidth="1"/>
    <col min="4356" max="4356" width="4.1640625" style="2" customWidth="1"/>
    <col min="4357" max="4357" width="3.5" style="2" customWidth="1"/>
    <col min="4358" max="4358" width="4" style="2" customWidth="1"/>
    <col min="4359" max="4359" width="3.6640625" style="2" customWidth="1"/>
    <col min="4360" max="4360" width="3.5" style="2" customWidth="1"/>
    <col min="4361" max="4361" width="3.83203125" style="2" customWidth="1"/>
    <col min="4362" max="4362" width="3.5" style="2" customWidth="1"/>
    <col min="4363" max="4363" width="3.6640625" style="2" customWidth="1"/>
    <col min="4364" max="4364" width="3.33203125" style="2" customWidth="1"/>
    <col min="4365" max="4365" width="4.6640625" style="2" customWidth="1"/>
    <col min="4366" max="4366" width="3.5" style="2" customWidth="1"/>
    <col min="4367" max="4367" width="3.1640625" style="2" customWidth="1"/>
    <col min="4368" max="4368" width="3.5" style="2" customWidth="1"/>
    <col min="4369" max="4370" width="3.6640625" style="2" customWidth="1"/>
    <col min="4371" max="4372" width="3.5" style="2" customWidth="1"/>
    <col min="4373" max="4373" width="4.1640625" style="2" customWidth="1"/>
    <col min="4374" max="4374" width="3.6640625" style="2" customWidth="1"/>
    <col min="4375" max="4375" width="3.83203125" style="2" customWidth="1"/>
    <col min="4376" max="4376" width="3.5" style="2" customWidth="1"/>
    <col min="4377" max="4377" width="4" style="2" customWidth="1"/>
    <col min="4378" max="4378" width="3" style="2" customWidth="1"/>
    <col min="4379" max="4380" width="3.5" style="2" customWidth="1"/>
    <col min="4381" max="4381" width="3.6640625" style="2" customWidth="1"/>
    <col min="4382" max="4382" width="3" style="2" customWidth="1"/>
    <col min="4383" max="4383" width="3.83203125" style="2" customWidth="1"/>
    <col min="4384" max="4384" width="4" style="2" customWidth="1"/>
    <col min="4385" max="4385" width="3.83203125" style="2" customWidth="1"/>
    <col min="4386" max="4386" width="4" style="2" customWidth="1"/>
    <col min="4387" max="4609" width="5.5" style="2"/>
    <col min="4610" max="4610" width="4.1640625" style="2" customWidth="1"/>
    <col min="4611" max="4611" width="26.33203125" style="2" customWidth="1"/>
    <col min="4612" max="4612" width="4.1640625" style="2" customWidth="1"/>
    <col min="4613" max="4613" width="3.5" style="2" customWidth="1"/>
    <col min="4614" max="4614" width="4" style="2" customWidth="1"/>
    <col min="4615" max="4615" width="3.6640625" style="2" customWidth="1"/>
    <col min="4616" max="4616" width="3.5" style="2" customWidth="1"/>
    <col min="4617" max="4617" width="3.83203125" style="2" customWidth="1"/>
    <col min="4618" max="4618" width="3.5" style="2" customWidth="1"/>
    <col min="4619" max="4619" width="3.6640625" style="2" customWidth="1"/>
    <col min="4620" max="4620" width="3.33203125" style="2" customWidth="1"/>
    <col min="4621" max="4621" width="4.6640625" style="2" customWidth="1"/>
    <col min="4622" max="4622" width="3.5" style="2" customWidth="1"/>
    <col min="4623" max="4623" width="3.1640625" style="2" customWidth="1"/>
    <col min="4624" max="4624" width="3.5" style="2" customWidth="1"/>
    <col min="4625" max="4626" width="3.6640625" style="2" customWidth="1"/>
    <col min="4627" max="4628" width="3.5" style="2" customWidth="1"/>
    <col min="4629" max="4629" width="4.1640625" style="2" customWidth="1"/>
    <col min="4630" max="4630" width="3.6640625" style="2" customWidth="1"/>
    <col min="4631" max="4631" width="3.83203125" style="2" customWidth="1"/>
    <col min="4632" max="4632" width="3.5" style="2" customWidth="1"/>
    <col min="4633" max="4633" width="4" style="2" customWidth="1"/>
    <col min="4634" max="4634" width="3" style="2" customWidth="1"/>
    <col min="4635" max="4636" width="3.5" style="2" customWidth="1"/>
    <col min="4637" max="4637" width="3.6640625" style="2" customWidth="1"/>
    <col min="4638" max="4638" width="3" style="2" customWidth="1"/>
    <col min="4639" max="4639" width="3.83203125" style="2" customWidth="1"/>
    <col min="4640" max="4640" width="4" style="2" customWidth="1"/>
    <col min="4641" max="4641" width="3.83203125" style="2" customWidth="1"/>
    <col min="4642" max="4642" width="4" style="2" customWidth="1"/>
    <col min="4643" max="4865" width="5.5" style="2"/>
    <col min="4866" max="4866" width="4.1640625" style="2" customWidth="1"/>
    <col min="4867" max="4867" width="26.33203125" style="2" customWidth="1"/>
    <col min="4868" max="4868" width="4.1640625" style="2" customWidth="1"/>
    <col min="4869" max="4869" width="3.5" style="2" customWidth="1"/>
    <col min="4870" max="4870" width="4" style="2" customWidth="1"/>
    <col min="4871" max="4871" width="3.6640625" style="2" customWidth="1"/>
    <col min="4872" max="4872" width="3.5" style="2" customWidth="1"/>
    <col min="4873" max="4873" width="3.83203125" style="2" customWidth="1"/>
    <col min="4874" max="4874" width="3.5" style="2" customWidth="1"/>
    <col min="4875" max="4875" width="3.6640625" style="2" customWidth="1"/>
    <col min="4876" max="4876" width="3.33203125" style="2" customWidth="1"/>
    <col min="4877" max="4877" width="4.6640625" style="2" customWidth="1"/>
    <col min="4878" max="4878" width="3.5" style="2" customWidth="1"/>
    <col min="4879" max="4879" width="3.1640625" style="2" customWidth="1"/>
    <col min="4880" max="4880" width="3.5" style="2" customWidth="1"/>
    <col min="4881" max="4882" width="3.6640625" style="2" customWidth="1"/>
    <col min="4883" max="4884" width="3.5" style="2" customWidth="1"/>
    <col min="4885" max="4885" width="4.1640625" style="2" customWidth="1"/>
    <col min="4886" max="4886" width="3.6640625" style="2" customWidth="1"/>
    <col min="4887" max="4887" width="3.83203125" style="2" customWidth="1"/>
    <col min="4888" max="4888" width="3.5" style="2" customWidth="1"/>
    <col min="4889" max="4889" width="4" style="2" customWidth="1"/>
    <col min="4890" max="4890" width="3" style="2" customWidth="1"/>
    <col min="4891" max="4892" width="3.5" style="2" customWidth="1"/>
    <col min="4893" max="4893" width="3.6640625" style="2" customWidth="1"/>
    <col min="4894" max="4894" width="3" style="2" customWidth="1"/>
    <col min="4895" max="4895" width="3.83203125" style="2" customWidth="1"/>
    <col min="4896" max="4896" width="4" style="2" customWidth="1"/>
    <col min="4897" max="4897" width="3.83203125" style="2" customWidth="1"/>
    <col min="4898" max="4898" width="4" style="2" customWidth="1"/>
    <col min="4899" max="5121" width="5.5" style="2"/>
    <col min="5122" max="5122" width="4.1640625" style="2" customWidth="1"/>
    <col min="5123" max="5123" width="26.33203125" style="2" customWidth="1"/>
    <col min="5124" max="5124" width="4.1640625" style="2" customWidth="1"/>
    <col min="5125" max="5125" width="3.5" style="2" customWidth="1"/>
    <col min="5126" max="5126" width="4" style="2" customWidth="1"/>
    <col min="5127" max="5127" width="3.6640625" style="2" customWidth="1"/>
    <col min="5128" max="5128" width="3.5" style="2" customWidth="1"/>
    <col min="5129" max="5129" width="3.83203125" style="2" customWidth="1"/>
    <col min="5130" max="5130" width="3.5" style="2" customWidth="1"/>
    <col min="5131" max="5131" width="3.6640625" style="2" customWidth="1"/>
    <col min="5132" max="5132" width="3.33203125" style="2" customWidth="1"/>
    <col min="5133" max="5133" width="4.6640625" style="2" customWidth="1"/>
    <col min="5134" max="5134" width="3.5" style="2" customWidth="1"/>
    <col min="5135" max="5135" width="3.1640625" style="2" customWidth="1"/>
    <col min="5136" max="5136" width="3.5" style="2" customWidth="1"/>
    <col min="5137" max="5138" width="3.6640625" style="2" customWidth="1"/>
    <col min="5139" max="5140" width="3.5" style="2" customWidth="1"/>
    <col min="5141" max="5141" width="4.1640625" style="2" customWidth="1"/>
    <col min="5142" max="5142" width="3.6640625" style="2" customWidth="1"/>
    <col min="5143" max="5143" width="3.83203125" style="2" customWidth="1"/>
    <col min="5144" max="5144" width="3.5" style="2" customWidth="1"/>
    <col min="5145" max="5145" width="4" style="2" customWidth="1"/>
    <col min="5146" max="5146" width="3" style="2" customWidth="1"/>
    <col min="5147" max="5148" width="3.5" style="2" customWidth="1"/>
    <col min="5149" max="5149" width="3.6640625" style="2" customWidth="1"/>
    <col min="5150" max="5150" width="3" style="2" customWidth="1"/>
    <col min="5151" max="5151" width="3.83203125" style="2" customWidth="1"/>
    <col min="5152" max="5152" width="4" style="2" customWidth="1"/>
    <col min="5153" max="5153" width="3.83203125" style="2" customWidth="1"/>
    <col min="5154" max="5154" width="4" style="2" customWidth="1"/>
    <col min="5155" max="5377" width="5.5" style="2"/>
    <col min="5378" max="5378" width="4.1640625" style="2" customWidth="1"/>
    <col min="5379" max="5379" width="26.33203125" style="2" customWidth="1"/>
    <col min="5380" max="5380" width="4.1640625" style="2" customWidth="1"/>
    <col min="5381" max="5381" width="3.5" style="2" customWidth="1"/>
    <col min="5382" max="5382" width="4" style="2" customWidth="1"/>
    <col min="5383" max="5383" width="3.6640625" style="2" customWidth="1"/>
    <col min="5384" max="5384" width="3.5" style="2" customWidth="1"/>
    <col min="5385" max="5385" width="3.83203125" style="2" customWidth="1"/>
    <col min="5386" max="5386" width="3.5" style="2" customWidth="1"/>
    <col min="5387" max="5387" width="3.6640625" style="2" customWidth="1"/>
    <col min="5388" max="5388" width="3.33203125" style="2" customWidth="1"/>
    <col min="5389" max="5389" width="4.6640625" style="2" customWidth="1"/>
    <col min="5390" max="5390" width="3.5" style="2" customWidth="1"/>
    <col min="5391" max="5391" width="3.1640625" style="2" customWidth="1"/>
    <col min="5392" max="5392" width="3.5" style="2" customWidth="1"/>
    <col min="5393" max="5394" width="3.6640625" style="2" customWidth="1"/>
    <col min="5395" max="5396" width="3.5" style="2" customWidth="1"/>
    <col min="5397" max="5397" width="4.1640625" style="2" customWidth="1"/>
    <col min="5398" max="5398" width="3.6640625" style="2" customWidth="1"/>
    <col min="5399" max="5399" width="3.83203125" style="2" customWidth="1"/>
    <col min="5400" max="5400" width="3.5" style="2" customWidth="1"/>
    <col min="5401" max="5401" width="4" style="2" customWidth="1"/>
    <col min="5402" max="5402" width="3" style="2" customWidth="1"/>
    <col min="5403" max="5404" width="3.5" style="2" customWidth="1"/>
    <col min="5405" max="5405" width="3.6640625" style="2" customWidth="1"/>
    <col min="5406" max="5406" width="3" style="2" customWidth="1"/>
    <col min="5407" max="5407" width="3.83203125" style="2" customWidth="1"/>
    <col min="5408" max="5408" width="4" style="2" customWidth="1"/>
    <col min="5409" max="5409" width="3.83203125" style="2" customWidth="1"/>
    <col min="5410" max="5410" width="4" style="2" customWidth="1"/>
    <col min="5411" max="5633" width="5.5" style="2"/>
    <col min="5634" max="5634" width="4.1640625" style="2" customWidth="1"/>
    <col min="5635" max="5635" width="26.33203125" style="2" customWidth="1"/>
    <col min="5636" max="5636" width="4.1640625" style="2" customWidth="1"/>
    <col min="5637" max="5637" width="3.5" style="2" customWidth="1"/>
    <col min="5638" max="5638" width="4" style="2" customWidth="1"/>
    <col min="5639" max="5639" width="3.6640625" style="2" customWidth="1"/>
    <col min="5640" max="5640" width="3.5" style="2" customWidth="1"/>
    <col min="5641" max="5641" width="3.83203125" style="2" customWidth="1"/>
    <col min="5642" max="5642" width="3.5" style="2" customWidth="1"/>
    <col min="5643" max="5643" width="3.6640625" style="2" customWidth="1"/>
    <col min="5644" max="5644" width="3.33203125" style="2" customWidth="1"/>
    <col min="5645" max="5645" width="4.6640625" style="2" customWidth="1"/>
    <col min="5646" max="5646" width="3.5" style="2" customWidth="1"/>
    <col min="5647" max="5647" width="3.1640625" style="2" customWidth="1"/>
    <col min="5648" max="5648" width="3.5" style="2" customWidth="1"/>
    <col min="5649" max="5650" width="3.6640625" style="2" customWidth="1"/>
    <col min="5651" max="5652" width="3.5" style="2" customWidth="1"/>
    <col min="5653" max="5653" width="4.1640625" style="2" customWidth="1"/>
    <col min="5654" max="5654" width="3.6640625" style="2" customWidth="1"/>
    <col min="5655" max="5655" width="3.83203125" style="2" customWidth="1"/>
    <col min="5656" max="5656" width="3.5" style="2" customWidth="1"/>
    <col min="5657" max="5657" width="4" style="2" customWidth="1"/>
    <col min="5658" max="5658" width="3" style="2" customWidth="1"/>
    <col min="5659" max="5660" width="3.5" style="2" customWidth="1"/>
    <col min="5661" max="5661" width="3.6640625" style="2" customWidth="1"/>
    <col min="5662" max="5662" width="3" style="2" customWidth="1"/>
    <col min="5663" max="5663" width="3.83203125" style="2" customWidth="1"/>
    <col min="5664" max="5664" width="4" style="2" customWidth="1"/>
    <col min="5665" max="5665" width="3.83203125" style="2" customWidth="1"/>
    <col min="5666" max="5666" width="4" style="2" customWidth="1"/>
    <col min="5667" max="5889" width="5.5" style="2"/>
    <col min="5890" max="5890" width="4.1640625" style="2" customWidth="1"/>
    <col min="5891" max="5891" width="26.33203125" style="2" customWidth="1"/>
    <col min="5892" max="5892" width="4.1640625" style="2" customWidth="1"/>
    <col min="5893" max="5893" width="3.5" style="2" customWidth="1"/>
    <col min="5894" max="5894" width="4" style="2" customWidth="1"/>
    <col min="5895" max="5895" width="3.6640625" style="2" customWidth="1"/>
    <col min="5896" max="5896" width="3.5" style="2" customWidth="1"/>
    <col min="5897" max="5897" width="3.83203125" style="2" customWidth="1"/>
    <col min="5898" max="5898" width="3.5" style="2" customWidth="1"/>
    <col min="5899" max="5899" width="3.6640625" style="2" customWidth="1"/>
    <col min="5900" max="5900" width="3.33203125" style="2" customWidth="1"/>
    <col min="5901" max="5901" width="4.6640625" style="2" customWidth="1"/>
    <col min="5902" max="5902" width="3.5" style="2" customWidth="1"/>
    <col min="5903" max="5903" width="3.1640625" style="2" customWidth="1"/>
    <col min="5904" max="5904" width="3.5" style="2" customWidth="1"/>
    <col min="5905" max="5906" width="3.6640625" style="2" customWidth="1"/>
    <col min="5907" max="5908" width="3.5" style="2" customWidth="1"/>
    <col min="5909" max="5909" width="4.1640625" style="2" customWidth="1"/>
    <col min="5910" max="5910" width="3.6640625" style="2" customWidth="1"/>
    <col min="5911" max="5911" width="3.83203125" style="2" customWidth="1"/>
    <col min="5912" max="5912" width="3.5" style="2" customWidth="1"/>
    <col min="5913" max="5913" width="4" style="2" customWidth="1"/>
    <col min="5914" max="5914" width="3" style="2" customWidth="1"/>
    <col min="5915" max="5916" width="3.5" style="2" customWidth="1"/>
    <col min="5917" max="5917" width="3.6640625" style="2" customWidth="1"/>
    <col min="5918" max="5918" width="3" style="2" customWidth="1"/>
    <col min="5919" max="5919" width="3.83203125" style="2" customWidth="1"/>
    <col min="5920" max="5920" width="4" style="2" customWidth="1"/>
    <col min="5921" max="5921" width="3.83203125" style="2" customWidth="1"/>
    <col min="5922" max="5922" width="4" style="2" customWidth="1"/>
    <col min="5923" max="6145" width="5.5" style="2"/>
    <col min="6146" max="6146" width="4.1640625" style="2" customWidth="1"/>
    <col min="6147" max="6147" width="26.33203125" style="2" customWidth="1"/>
    <col min="6148" max="6148" width="4.1640625" style="2" customWidth="1"/>
    <col min="6149" max="6149" width="3.5" style="2" customWidth="1"/>
    <col min="6150" max="6150" width="4" style="2" customWidth="1"/>
    <col min="6151" max="6151" width="3.6640625" style="2" customWidth="1"/>
    <col min="6152" max="6152" width="3.5" style="2" customWidth="1"/>
    <col min="6153" max="6153" width="3.83203125" style="2" customWidth="1"/>
    <col min="6154" max="6154" width="3.5" style="2" customWidth="1"/>
    <col min="6155" max="6155" width="3.6640625" style="2" customWidth="1"/>
    <col min="6156" max="6156" width="3.33203125" style="2" customWidth="1"/>
    <col min="6157" max="6157" width="4.6640625" style="2" customWidth="1"/>
    <col min="6158" max="6158" width="3.5" style="2" customWidth="1"/>
    <col min="6159" max="6159" width="3.1640625" style="2" customWidth="1"/>
    <col min="6160" max="6160" width="3.5" style="2" customWidth="1"/>
    <col min="6161" max="6162" width="3.6640625" style="2" customWidth="1"/>
    <col min="6163" max="6164" width="3.5" style="2" customWidth="1"/>
    <col min="6165" max="6165" width="4.1640625" style="2" customWidth="1"/>
    <col min="6166" max="6166" width="3.6640625" style="2" customWidth="1"/>
    <col min="6167" max="6167" width="3.83203125" style="2" customWidth="1"/>
    <col min="6168" max="6168" width="3.5" style="2" customWidth="1"/>
    <col min="6169" max="6169" width="4" style="2" customWidth="1"/>
    <col min="6170" max="6170" width="3" style="2" customWidth="1"/>
    <col min="6171" max="6172" width="3.5" style="2" customWidth="1"/>
    <col min="6173" max="6173" width="3.6640625" style="2" customWidth="1"/>
    <col min="6174" max="6174" width="3" style="2" customWidth="1"/>
    <col min="6175" max="6175" width="3.83203125" style="2" customWidth="1"/>
    <col min="6176" max="6176" width="4" style="2" customWidth="1"/>
    <col min="6177" max="6177" width="3.83203125" style="2" customWidth="1"/>
    <col min="6178" max="6178" width="4" style="2" customWidth="1"/>
    <col min="6179" max="6401" width="5.5" style="2"/>
    <col min="6402" max="6402" width="4.1640625" style="2" customWidth="1"/>
    <col min="6403" max="6403" width="26.33203125" style="2" customWidth="1"/>
    <col min="6404" max="6404" width="4.1640625" style="2" customWidth="1"/>
    <col min="6405" max="6405" width="3.5" style="2" customWidth="1"/>
    <col min="6406" max="6406" width="4" style="2" customWidth="1"/>
    <col min="6407" max="6407" width="3.6640625" style="2" customWidth="1"/>
    <col min="6408" max="6408" width="3.5" style="2" customWidth="1"/>
    <col min="6409" max="6409" width="3.83203125" style="2" customWidth="1"/>
    <col min="6410" max="6410" width="3.5" style="2" customWidth="1"/>
    <col min="6411" max="6411" width="3.6640625" style="2" customWidth="1"/>
    <col min="6412" max="6412" width="3.33203125" style="2" customWidth="1"/>
    <col min="6413" max="6413" width="4.6640625" style="2" customWidth="1"/>
    <col min="6414" max="6414" width="3.5" style="2" customWidth="1"/>
    <col min="6415" max="6415" width="3.1640625" style="2" customWidth="1"/>
    <col min="6416" max="6416" width="3.5" style="2" customWidth="1"/>
    <col min="6417" max="6418" width="3.6640625" style="2" customWidth="1"/>
    <col min="6419" max="6420" width="3.5" style="2" customWidth="1"/>
    <col min="6421" max="6421" width="4.1640625" style="2" customWidth="1"/>
    <col min="6422" max="6422" width="3.6640625" style="2" customWidth="1"/>
    <col min="6423" max="6423" width="3.83203125" style="2" customWidth="1"/>
    <col min="6424" max="6424" width="3.5" style="2" customWidth="1"/>
    <col min="6425" max="6425" width="4" style="2" customWidth="1"/>
    <col min="6426" max="6426" width="3" style="2" customWidth="1"/>
    <col min="6427" max="6428" width="3.5" style="2" customWidth="1"/>
    <col min="6429" max="6429" width="3.6640625" style="2" customWidth="1"/>
    <col min="6430" max="6430" width="3" style="2" customWidth="1"/>
    <col min="6431" max="6431" width="3.83203125" style="2" customWidth="1"/>
    <col min="6432" max="6432" width="4" style="2" customWidth="1"/>
    <col min="6433" max="6433" width="3.83203125" style="2" customWidth="1"/>
    <col min="6434" max="6434" width="4" style="2" customWidth="1"/>
    <col min="6435" max="6657" width="5.5" style="2"/>
    <col min="6658" max="6658" width="4.1640625" style="2" customWidth="1"/>
    <col min="6659" max="6659" width="26.33203125" style="2" customWidth="1"/>
    <col min="6660" max="6660" width="4.1640625" style="2" customWidth="1"/>
    <col min="6661" max="6661" width="3.5" style="2" customWidth="1"/>
    <col min="6662" max="6662" width="4" style="2" customWidth="1"/>
    <col min="6663" max="6663" width="3.6640625" style="2" customWidth="1"/>
    <col min="6664" max="6664" width="3.5" style="2" customWidth="1"/>
    <col min="6665" max="6665" width="3.83203125" style="2" customWidth="1"/>
    <col min="6666" max="6666" width="3.5" style="2" customWidth="1"/>
    <col min="6667" max="6667" width="3.6640625" style="2" customWidth="1"/>
    <col min="6668" max="6668" width="3.33203125" style="2" customWidth="1"/>
    <col min="6669" max="6669" width="4.6640625" style="2" customWidth="1"/>
    <col min="6670" max="6670" width="3.5" style="2" customWidth="1"/>
    <col min="6671" max="6671" width="3.1640625" style="2" customWidth="1"/>
    <col min="6672" max="6672" width="3.5" style="2" customWidth="1"/>
    <col min="6673" max="6674" width="3.6640625" style="2" customWidth="1"/>
    <col min="6675" max="6676" width="3.5" style="2" customWidth="1"/>
    <col min="6677" max="6677" width="4.1640625" style="2" customWidth="1"/>
    <col min="6678" max="6678" width="3.6640625" style="2" customWidth="1"/>
    <col min="6679" max="6679" width="3.83203125" style="2" customWidth="1"/>
    <col min="6680" max="6680" width="3.5" style="2" customWidth="1"/>
    <col min="6681" max="6681" width="4" style="2" customWidth="1"/>
    <col min="6682" max="6682" width="3" style="2" customWidth="1"/>
    <col min="6683" max="6684" width="3.5" style="2" customWidth="1"/>
    <col min="6685" max="6685" width="3.6640625" style="2" customWidth="1"/>
    <col min="6686" max="6686" width="3" style="2" customWidth="1"/>
    <col min="6687" max="6687" width="3.83203125" style="2" customWidth="1"/>
    <col min="6688" max="6688" width="4" style="2" customWidth="1"/>
    <col min="6689" max="6689" width="3.83203125" style="2" customWidth="1"/>
    <col min="6690" max="6690" width="4" style="2" customWidth="1"/>
    <col min="6691" max="6913" width="5.5" style="2"/>
    <col min="6914" max="6914" width="4.1640625" style="2" customWidth="1"/>
    <col min="6915" max="6915" width="26.33203125" style="2" customWidth="1"/>
    <col min="6916" max="6916" width="4.1640625" style="2" customWidth="1"/>
    <col min="6917" max="6917" width="3.5" style="2" customWidth="1"/>
    <col min="6918" max="6918" width="4" style="2" customWidth="1"/>
    <col min="6919" max="6919" width="3.6640625" style="2" customWidth="1"/>
    <col min="6920" max="6920" width="3.5" style="2" customWidth="1"/>
    <col min="6921" max="6921" width="3.83203125" style="2" customWidth="1"/>
    <col min="6922" max="6922" width="3.5" style="2" customWidth="1"/>
    <col min="6923" max="6923" width="3.6640625" style="2" customWidth="1"/>
    <col min="6924" max="6924" width="3.33203125" style="2" customWidth="1"/>
    <col min="6925" max="6925" width="4.6640625" style="2" customWidth="1"/>
    <col min="6926" max="6926" width="3.5" style="2" customWidth="1"/>
    <col min="6927" max="6927" width="3.1640625" style="2" customWidth="1"/>
    <col min="6928" max="6928" width="3.5" style="2" customWidth="1"/>
    <col min="6929" max="6930" width="3.6640625" style="2" customWidth="1"/>
    <col min="6931" max="6932" width="3.5" style="2" customWidth="1"/>
    <col min="6933" max="6933" width="4.1640625" style="2" customWidth="1"/>
    <col min="6934" max="6934" width="3.6640625" style="2" customWidth="1"/>
    <col min="6935" max="6935" width="3.83203125" style="2" customWidth="1"/>
    <col min="6936" max="6936" width="3.5" style="2" customWidth="1"/>
    <col min="6937" max="6937" width="4" style="2" customWidth="1"/>
    <col min="6938" max="6938" width="3" style="2" customWidth="1"/>
    <col min="6939" max="6940" width="3.5" style="2" customWidth="1"/>
    <col min="6941" max="6941" width="3.6640625" style="2" customWidth="1"/>
    <col min="6942" max="6942" width="3" style="2" customWidth="1"/>
    <col min="6943" max="6943" width="3.83203125" style="2" customWidth="1"/>
    <col min="6944" max="6944" width="4" style="2" customWidth="1"/>
    <col min="6945" max="6945" width="3.83203125" style="2" customWidth="1"/>
    <col min="6946" max="6946" width="4" style="2" customWidth="1"/>
    <col min="6947" max="7169" width="5.5" style="2"/>
    <col min="7170" max="7170" width="4.1640625" style="2" customWidth="1"/>
    <col min="7171" max="7171" width="26.33203125" style="2" customWidth="1"/>
    <col min="7172" max="7172" width="4.1640625" style="2" customWidth="1"/>
    <col min="7173" max="7173" width="3.5" style="2" customWidth="1"/>
    <col min="7174" max="7174" width="4" style="2" customWidth="1"/>
    <col min="7175" max="7175" width="3.6640625" style="2" customWidth="1"/>
    <col min="7176" max="7176" width="3.5" style="2" customWidth="1"/>
    <col min="7177" max="7177" width="3.83203125" style="2" customWidth="1"/>
    <col min="7178" max="7178" width="3.5" style="2" customWidth="1"/>
    <col min="7179" max="7179" width="3.6640625" style="2" customWidth="1"/>
    <col min="7180" max="7180" width="3.33203125" style="2" customWidth="1"/>
    <col min="7181" max="7181" width="4.6640625" style="2" customWidth="1"/>
    <col min="7182" max="7182" width="3.5" style="2" customWidth="1"/>
    <col min="7183" max="7183" width="3.1640625" style="2" customWidth="1"/>
    <col min="7184" max="7184" width="3.5" style="2" customWidth="1"/>
    <col min="7185" max="7186" width="3.6640625" style="2" customWidth="1"/>
    <col min="7187" max="7188" width="3.5" style="2" customWidth="1"/>
    <col min="7189" max="7189" width="4.1640625" style="2" customWidth="1"/>
    <col min="7190" max="7190" width="3.6640625" style="2" customWidth="1"/>
    <col min="7191" max="7191" width="3.83203125" style="2" customWidth="1"/>
    <col min="7192" max="7192" width="3.5" style="2" customWidth="1"/>
    <col min="7193" max="7193" width="4" style="2" customWidth="1"/>
    <col min="7194" max="7194" width="3" style="2" customWidth="1"/>
    <col min="7195" max="7196" width="3.5" style="2" customWidth="1"/>
    <col min="7197" max="7197" width="3.6640625" style="2" customWidth="1"/>
    <col min="7198" max="7198" width="3" style="2" customWidth="1"/>
    <col min="7199" max="7199" width="3.83203125" style="2" customWidth="1"/>
    <col min="7200" max="7200" width="4" style="2" customWidth="1"/>
    <col min="7201" max="7201" width="3.83203125" style="2" customWidth="1"/>
    <col min="7202" max="7202" width="4" style="2" customWidth="1"/>
    <col min="7203" max="7425" width="5.5" style="2"/>
    <col min="7426" max="7426" width="4.1640625" style="2" customWidth="1"/>
    <col min="7427" max="7427" width="26.33203125" style="2" customWidth="1"/>
    <col min="7428" max="7428" width="4.1640625" style="2" customWidth="1"/>
    <col min="7429" max="7429" width="3.5" style="2" customWidth="1"/>
    <col min="7430" max="7430" width="4" style="2" customWidth="1"/>
    <col min="7431" max="7431" width="3.6640625" style="2" customWidth="1"/>
    <col min="7432" max="7432" width="3.5" style="2" customWidth="1"/>
    <col min="7433" max="7433" width="3.83203125" style="2" customWidth="1"/>
    <col min="7434" max="7434" width="3.5" style="2" customWidth="1"/>
    <col min="7435" max="7435" width="3.6640625" style="2" customWidth="1"/>
    <col min="7436" max="7436" width="3.33203125" style="2" customWidth="1"/>
    <col min="7437" max="7437" width="4.6640625" style="2" customWidth="1"/>
    <col min="7438" max="7438" width="3.5" style="2" customWidth="1"/>
    <col min="7439" max="7439" width="3.1640625" style="2" customWidth="1"/>
    <col min="7440" max="7440" width="3.5" style="2" customWidth="1"/>
    <col min="7441" max="7442" width="3.6640625" style="2" customWidth="1"/>
    <col min="7443" max="7444" width="3.5" style="2" customWidth="1"/>
    <col min="7445" max="7445" width="4.1640625" style="2" customWidth="1"/>
    <col min="7446" max="7446" width="3.6640625" style="2" customWidth="1"/>
    <col min="7447" max="7447" width="3.83203125" style="2" customWidth="1"/>
    <col min="7448" max="7448" width="3.5" style="2" customWidth="1"/>
    <col min="7449" max="7449" width="4" style="2" customWidth="1"/>
    <col min="7450" max="7450" width="3" style="2" customWidth="1"/>
    <col min="7451" max="7452" width="3.5" style="2" customWidth="1"/>
    <col min="7453" max="7453" width="3.6640625" style="2" customWidth="1"/>
    <col min="7454" max="7454" width="3" style="2" customWidth="1"/>
    <col min="7455" max="7455" width="3.83203125" style="2" customWidth="1"/>
    <col min="7456" max="7456" width="4" style="2" customWidth="1"/>
    <col min="7457" max="7457" width="3.83203125" style="2" customWidth="1"/>
    <col min="7458" max="7458" width="4" style="2" customWidth="1"/>
    <col min="7459" max="7681" width="5.5" style="2"/>
    <col min="7682" max="7682" width="4.1640625" style="2" customWidth="1"/>
    <col min="7683" max="7683" width="26.33203125" style="2" customWidth="1"/>
    <col min="7684" max="7684" width="4.1640625" style="2" customWidth="1"/>
    <col min="7685" max="7685" width="3.5" style="2" customWidth="1"/>
    <col min="7686" max="7686" width="4" style="2" customWidth="1"/>
    <col min="7687" max="7687" width="3.6640625" style="2" customWidth="1"/>
    <col min="7688" max="7688" width="3.5" style="2" customWidth="1"/>
    <col min="7689" max="7689" width="3.83203125" style="2" customWidth="1"/>
    <col min="7690" max="7690" width="3.5" style="2" customWidth="1"/>
    <col min="7691" max="7691" width="3.6640625" style="2" customWidth="1"/>
    <col min="7692" max="7692" width="3.33203125" style="2" customWidth="1"/>
    <col min="7693" max="7693" width="4.6640625" style="2" customWidth="1"/>
    <col min="7694" max="7694" width="3.5" style="2" customWidth="1"/>
    <col min="7695" max="7695" width="3.1640625" style="2" customWidth="1"/>
    <col min="7696" max="7696" width="3.5" style="2" customWidth="1"/>
    <col min="7697" max="7698" width="3.6640625" style="2" customWidth="1"/>
    <col min="7699" max="7700" width="3.5" style="2" customWidth="1"/>
    <col min="7701" max="7701" width="4.1640625" style="2" customWidth="1"/>
    <col min="7702" max="7702" width="3.6640625" style="2" customWidth="1"/>
    <col min="7703" max="7703" width="3.83203125" style="2" customWidth="1"/>
    <col min="7704" max="7704" width="3.5" style="2" customWidth="1"/>
    <col min="7705" max="7705" width="4" style="2" customWidth="1"/>
    <col min="7706" max="7706" width="3" style="2" customWidth="1"/>
    <col min="7707" max="7708" width="3.5" style="2" customWidth="1"/>
    <col min="7709" max="7709" width="3.6640625" style="2" customWidth="1"/>
    <col min="7710" max="7710" width="3" style="2" customWidth="1"/>
    <col min="7711" max="7711" width="3.83203125" style="2" customWidth="1"/>
    <col min="7712" max="7712" width="4" style="2" customWidth="1"/>
    <col min="7713" max="7713" width="3.83203125" style="2" customWidth="1"/>
    <col min="7714" max="7714" width="4" style="2" customWidth="1"/>
    <col min="7715" max="7937" width="5.5" style="2"/>
    <col min="7938" max="7938" width="4.1640625" style="2" customWidth="1"/>
    <col min="7939" max="7939" width="26.33203125" style="2" customWidth="1"/>
    <col min="7940" max="7940" width="4.1640625" style="2" customWidth="1"/>
    <col min="7941" max="7941" width="3.5" style="2" customWidth="1"/>
    <col min="7942" max="7942" width="4" style="2" customWidth="1"/>
    <col min="7943" max="7943" width="3.6640625" style="2" customWidth="1"/>
    <col min="7944" max="7944" width="3.5" style="2" customWidth="1"/>
    <col min="7945" max="7945" width="3.83203125" style="2" customWidth="1"/>
    <col min="7946" max="7946" width="3.5" style="2" customWidth="1"/>
    <col min="7947" max="7947" width="3.6640625" style="2" customWidth="1"/>
    <col min="7948" max="7948" width="3.33203125" style="2" customWidth="1"/>
    <col min="7949" max="7949" width="4.6640625" style="2" customWidth="1"/>
    <col min="7950" max="7950" width="3.5" style="2" customWidth="1"/>
    <col min="7951" max="7951" width="3.1640625" style="2" customWidth="1"/>
    <col min="7952" max="7952" width="3.5" style="2" customWidth="1"/>
    <col min="7953" max="7954" width="3.6640625" style="2" customWidth="1"/>
    <col min="7955" max="7956" width="3.5" style="2" customWidth="1"/>
    <col min="7957" max="7957" width="4.1640625" style="2" customWidth="1"/>
    <col min="7958" max="7958" width="3.6640625" style="2" customWidth="1"/>
    <col min="7959" max="7959" width="3.83203125" style="2" customWidth="1"/>
    <col min="7960" max="7960" width="3.5" style="2" customWidth="1"/>
    <col min="7961" max="7961" width="4" style="2" customWidth="1"/>
    <col min="7962" max="7962" width="3" style="2" customWidth="1"/>
    <col min="7963" max="7964" width="3.5" style="2" customWidth="1"/>
    <col min="7965" max="7965" width="3.6640625" style="2" customWidth="1"/>
    <col min="7966" max="7966" width="3" style="2" customWidth="1"/>
    <col min="7967" max="7967" width="3.83203125" style="2" customWidth="1"/>
    <col min="7968" max="7968" width="4" style="2" customWidth="1"/>
    <col min="7969" max="7969" width="3.83203125" style="2" customWidth="1"/>
    <col min="7970" max="7970" width="4" style="2" customWidth="1"/>
    <col min="7971" max="8193" width="5.5" style="2"/>
    <col min="8194" max="8194" width="4.1640625" style="2" customWidth="1"/>
    <col min="8195" max="8195" width="26.33203125" style="2" customWidth="1"/>
    <col min="8196" max="8196" width="4.1640625" style="2" customWidth="1"/>
    <col min="8197" max="8197" width="3.5" style="2" customWidth="1"/>
    <col min="8198" max="8198" width="4" style="2" customWidth="1"/>
    <col min="8199" max="8199" width="3.6640625" style="2" customWidth="1"/>
    <col min="8200" max="8200" width="3.5" style="2" customWidth="1"/>
    <col min="8201" max="8201" width="3.83203125" style="2" customWidth="1"/>
    <col min="8202" max="8202" width="3.5" style="2" customWidth="1"/>
    <col min="8203" max="8203" width="3.6640625" style="2" customWidth="1"/>
    <col min="8204" max="8204" width="3.33203125" style="2" customWidth="1"/>
    <col min="8205" max="8205" width="4.6640625" style="2" customWidth="1"/>
    <col min="8206" max="8206" width="3.5" style="2" customWidth="1"/>
    <col min="8207" max="8207" width="3.1640625" style="2" customWidth="1"/>
    <col min="8208" max="8208" width="3.5" style="2" customWidth="1"/>
    <col min="8209" max="8210" width="3.6640625" style="2" customWidth="1"/>
    <col min="8211" max="8212" width="3.5" style="2" customWidth="1"/>
    <col min="8213" max="8213" width="4.1640625" style="2" customWidth="1"/>
    <col min="8214" max="8214" width="3.6640625" style="2" customWidth="1"/>
    <col min="8215" max="8215" width="3.83203125" style="2" customWidth="1"/>
    <col min="8216" max="8216" width="3.5" style="2" customWidth="1"/>
    <col min="8217" max="8217" width="4" style="2" customWidth="1"/>
    <col min="8218" max="8218" width="3" style="2" customWidth="1"/>
    <col min="8219" max="8220" width="3.5" style="2" customWidth="1"/>
    <col min="8221" max="8221" width="3.6640625" style="2" customWidth="1"/>
    <col min="8222" max="8222" width="3" style="2" customWidth="1"/>
    <col min="8223" max="8223" width="3.83203125" style="2" customWidth="1"/>
    <col min="8224" max="8224" width="4" style="2" customWidth="1"/>
    <col min="8225" max="8225" width="3.83203125" style="2" customWidth="1"/>
    <col min="8226" max="8226" width="4" style="2" customWidth="1"/>
    <col min="8227" max="8449" width="5.5" style="2"/>
    <col min="8450" max="8450" width="4.1640625" style="2" customWidth="1"/>
    <col min="8451" max="8451" width="26.33203125" style="2" customWidth="1"/>
    <col min="8452" max="8452" width="4.1640625" style="2" customWidth="1"/>
    <col min="8453" max="8453" width="3.5" style="2" customWidth="1"/>
    <col min="8454" max="8454" width="4" style="2" customWidth="1"/>
    <col min="8455" max="8455" width="3.6640625" style="2" customWidth="1"/>
    <col min="8456" max="8456" width="3.5" style="2" customWidth="1"/>
    <col min="8457" max="8457" width="3.83203125" style="2" customWidth="1"/>
    <col min="8458" max="8458" width="3.5" style="2" customWidth="1"/>
    <col min="8459" max="8459" width="3.6640625" style="2" customWidth="1"/>
    <col min="8460" max="8460" width="3.33203125" style="2" customWidth="1"/>
    <col min="8461" max="8461" width="4.6640625" style="2" customWidth="1"/>
    <col min="8462" max="8462" width="3.5" style="2" customWidth="1"/>
    <col min="8463" max="8463" width="3.1640625" style="2" customWidth="1"/>
    <col min="8464" max="8464" width="3.5" style="2" customWidth="1"/>
    <col min="8465" max="8466" width="3.6640625" style="2" customWidth="1"/>
    <col min="8467" max="8468" width="3.5" style="2" customWidth="1"/>
    <col min="8469" max="8469" width="4.1640625" style="2" customWidth="1"/>
    <col min="8470" max="8470" width="3.6640625" style="2" customWidth="1"/>
    <col min="8471" max="8471" width="3.83203125" style="2" customWidth="1"/>
    <col min="8472" max="8472" width="3.5" style="2" customWidth="1"/>
    <col min="8473" max="8473" width="4" style="2" customWidth="1"/>
    <col min="8474" max="8474" width="3" style="2" customWidth="1"/>
    <col min="8475" max="8476" width="3.5" style="2" customWidth="1"/>
    <col min="8477" max="8477" width="3.6640625" style="2" customWidth="1"/>
    <col min="8478" max="8478" width="3" style="2" customWidth="1"/>
    <col min="8479" max="8479" width="3.83203125" style="2" customWidth="1"/>
    <col min="8480" max="8480" width="4" style="2" customWidth="1"/>
    <col min="8481" max="8481" width="3.83203125" style="2" customWidth="1"/>
    <col min="8482" max="8482" width="4" style="2" customWidth="1"/>
    <col min="8483" max="8705" width="5.5" style="2"/>
    <col min="8706" max="8706" width="4.1640625" style="2" customWidth="1"/>
    <col min="8707" max="8707" width="26.33203125" style="2" customWidth="1"/>
    <col min="8708" max="8708" width="4.1640625" style="2" customWidth="1"/>
    <col min="8709" max="8709" width="3.5" style="2" customWidth="1"/>
    <col min="8710" max="8710" width="4" style="2" customWidth="1"/>
    <col min="8711" max="8711" width="3.6640625" style="2" customWidth="1"/>
    <col min="8712" max="8712" width="3.5" style="2" customWidth="1"/>
    <col min="8713" max="8713" width="3.83203125" style="2" customWidth="1"/>
    <col min="8714" max="8714" width="3.5" style="2" customWidth="1"/>
    <col min="8715" max="8715" width="3.6640625" style="2" customWidth="1"/>
    <col min="8716" max="8716" width="3.33203125" style="2" customWidth="1"/>
    <col min="8717" max="8717" width="4.6640625" style="2" customWidth="1"/>
    <col min="8718" max="8718" width="3.5" style="2" customWidth="1"/>
    <col min="8719" max="8719" width="3.1640625" style="2" customWidth="1"/>
    <col min="8720" max="8720" width="3.5" style="2" customWidth="1"/>
    <col min="8721" max="8722" width="3.6640625" style="2" customWidth="1"/>
    <col min="8723" max="8724" width="3.5" style="2" customWidth="1"/>
    <col min="8725" max="8725" width="4.1640625" style="2" customWidth="1"/>
    <col min="8726" max="8726" width="3.6640625" style="2" customWidth="1"/>
    <col min="8727" max="8727" width="3.83203125" style="2" customWidth="1"/>
    <col min="8728" max="8728" width="3.5" style="2" customWidth="1"/>
    <col min="8729" max="8729" width="4" style="2" customWidth="1"/>
    <col min="8730" max="8730" width="3" style="2" customWidth="1"/>
    <col min="8731" max="8732" width="3.5" style="2" customWidth="1"/>
    <col min="8733" max="8733" width="3.6640625" style="2" customWidth="1"/>
    <col min="8734" max="8734" width="3" style="2" customWidth="1"/>
    <col min="8735" max="8735" width="3.83203125" style="2" customWidth="1"/>
    <col min="8736" max="8736" width="4" style="2" customWidth="1"/>
    <col min="8737" max="8737" width="3.83203125" style="2" customWidth="1"/>
    <col min="8738" max="8738" width="4" style="2" customWidth="1"/>
    <col min="8739" max="8961" width="5.5" style="2"/>
    <col min="8962" max="8962" width="4.1640625" style="2" customWidth="1"/>
    <col min="8963" max="8963" width="26.33203125" style="2" customWidth="1"/>
    <col min="8964" max="8964" width="4.1640625" style="2" customWidth="1"/>
    <col min="8965" max="8965" width="3.5" style="2" customWidth="1"/>
    <col min="8966" max="8966" width="4" style="2" customWidth="1"/>
    <col min="8967" max="8967" width="3.6640625" style="2" customWidth="1"/>
    <col min="8968" max="8968" width="3.5" style="2" customWidth="1"/>
    <col min="8969" max="8969" width="3.83203125" style="2" customWidth="1"/>
    <col min="8970" max="8970" width="3.5" style="2" customWidth="1"/>
    <col min="8971" max="8971" width="3.6640625" style="2" customWidth="1"/>
    <col min="8972" max="8972" width="3.33203125" style="2" customWidth="1"/>
    <col min="8973" max="8973" width="4.6640625" style="2" customWidth="1"/>
    <col min="8974" max="8974" width="3.5" style="2" customWidth="1"/>
    <col min="8975" max="8975" width="3.1640625" style="2" customWidth="1"/>
    <col min="8976" max="8976" width="3.5" style="2" customWidth="1"/>
    <col min="8977" max="8978" width="3.6640625" style="2" customWidth="1"/>
    <col min="8979" max="8980" width="3.5" style="2" customWidth="1"/>
    <col min="8981" max="8981" width="4.1640625" style="2" customWidth="1"/>
    <col min="8982" max="8982" width="3.6640625" style="2" customWidth="1"/>
    <col min="8983" max="8983" width="3.83203125" style="2" customWidth="1"/>
    <col min="8984" max="8984" width="3.5" style="2" customWidth="1"/>
    <col min="8985" max="8985" width="4" style="2" customWidth="1"/>
    <col min="8986" max="8986" width="3" style="2" customWidth="1"/>
    <col min="8987" max="8988" width="3.5" style="2" customWidth="1"/>
    <col min="8989" max="8989" width="3.6640625" style="2" customWidth="1"/>
    <col min="8990" max="8990" width="3" style="2" customWidth="1"/>
    <col min="8991" max="8991" width="3.83203125" style="2" customWidth="1"/>
    <col min="8992" max="8992" width="4" style="2" customWidth="1"/>
    <col min="8993" max="8993" width="3.83203125" style="2" customWidth="1"/>
    <col min="8994" max="8994" width="4" style="2" customWidth="1"/>
    <col min="8995" max="9217" width="5.5" style="2"/>
    <col min="9218" max="9218" width="4.1640625" style="2" customWidth="1"/>
    <col min="9219" max="9219" width="26.33203125" style="2" customWidth="1"/>
    <col min="9220" max="9220" width="4.1640625" style="2" customWidth="1"/>
    <col min="9221" max="9221" width="3.5" style="2" customWidth="1"/>
    <col min="9222" max="9222" width="4" style="2" customWidth="1"/>
    <col min="9223" max="9223" width="3.6640625" style="2" customWidth="1"/>
    <col min="9224" max="9224" width="3.5" style="2" customWidth="1"/>
    <col min="9225" max="9225" width="3.83203125" style="2" customWidth="1"/>
    <col min="9226" max="9226" width="3.5" style="2" customWidth="1"/>
    <col min="9227" max="9227" width="3.6640625" style="2" customWidth="1"/>
    <col min="9228" max="9228" width="3.33203125" style="2" customWidth="1"/>
    <col min="9229" max="9229" width="4.6640625" style="2" customWidth="1"/>
    <col min="9230" max="9230" width="3.5" style="2" customWidth="1"/>
    <col min="9231" max="9231" width="3.1640625" style="2" customWidth="1"/>
    <col min="9232" max="9232" width="3.5" style="2" customWidth="1"/>
    <col min="9233" max="9234" width="3.6640625" style="2" customWidth="1"/>
    <col min="9235" max="9236" width="3.5" style="2" customWidth="1"/>
    <col min="9237" max="9237" width="4.1640625" style="2" customWidth="1"/>
    <col min="9238" max="9238" width="3.6640625" style="2" customWidth="1"/>
    <col min="9239" max="9239" width="3.83203125" style="2" customWidth="1"/>
    <col min="9240" max="9240" width="3.5" style="2" customWidth="1"/>
    <col min="9241" max="9241" width="4" style="2" customWidth="1"/>
    <col min="9242" max="9242" width="3" style="2" customWidth="1"/>
    <col min="9243" max="9244" width="3.5" style="2" customWidth="1"/>
    <col min="9245" max="9245" width="3.6640625" style="2" customWidth="1"/>
    <col min="9246" max="9246" width="3" style="2" customWidth="1"/>
    <col min="9247" max="9247" width="3.83203125" style="2" customWidth="1"/>
    <col min="9248" max="9248" width="4" style="2" customWidth="1"/>
    <col min="9249" max="9249" width="3.83203125" style="2" customWidth="1"/>
    <col min="9250" max="9250" width="4" style="2" customWidth="1"/>
    <col min="9251" max="9473" width="5.5" style="2"/>
    <col min="9474" max="9474" width="4.1640625" style="2" customWidth="1"/>
    <col min="9475" max="9475" width="26.33203125" style="2" customWidth="1"/>
    <col min="9476" max="9476" width="4.1640625" style="2" customWidth="1"/>
    <col min="9477" max="9477" width="3.5" style="2" customWidth="1"/>
    <col min="9478" max="9478" width="4" style="2" customWidth="1"/>
    <col min="9479" max="9479" width="3.6640625" style="2" customWidth="1"/>
    <col min="9480" max="9480" width="3.5" style="2" customWidth="1"/>
    <col min="9481" max="9481" width="3.83203125" style="2" customWidth="1"/>
    <col min="9482" max="9482" width="3.5" style="2" customWidth="1"/>
    <col min="9483" max="9483" width="3.6640625" style="2" customWidth="1"/>
    <col min="9484" max="9484" width="3.33203125" style="2" customWidth="1"/>
    <col min="9485" max="9485" width="4.6640625" style="2" customWidth="1"/>
    <col min="9486" max="9486" width="3.5" style="2" customWidth="1"/>
    <col min="9487" max="9487" width="3.1640625" style="2" customWidth="1"/>
    <col min="9488" max="9488" width="3.5" style="2" customWidth="1"/>
    <col min="9489" max="9490" width="3.6640625" style="2" customWidth="1"/>
    <col min="9491" max="9492" width="3.5" style="2" customWidth="1"/>
    <col min="9493" max="9493" width="4.1640625" style="2" customWidth="1"/>
    <col min="9494" max="9494" width="3.6640625" style="2" customWidth="1"/>
    <col min="9495" max="9495" width="3.83203125" style="2" customWidth="1"/>
    <col min="9496" max="9496" width="3.5" style="2" customWidth="1"/>
    <col min="9497" max="9497" width="4" style="2" customWidth="1"/>
    <col min="9498" max="9498" width="3" style="2" customWidth="1"/>
    <col min="9499" max="9500" width="3.5" style="2" customWidth="1"/>
    <col min="9501" max="9501" width="3.6640625" style="2" customWidth="1"/>
    <col min="9502" max="9502" width="3" style="2" customWidth="1"/>
    <col min="9503" max="9503" width="3.83203125" style="2" customWidth="1"/>
    <col min="9504" max="9504" width="4" style="2" customWidth="1"/>
    <col min="9505" max="9505" width="3.83203125" style="2" customWidth="1"/>
    <col min="9506" max="9506" width="4" style="2" customWidth="1"/>
    <col min="9507" max="9729" width="5.5" style="2"/>
    <col min="9730" max="9730" width="4.1640625" style="2" customWidth="1"/>
    <col min="9731" max="9731" width="26.33203125" style="2" customWidth="1"/>
    <col min="9732" max="9732" width="4.1640625" style="2" customWidth="1"/>
    <col min="9733" max="9733" width="3.5" style="2" customWidth="1"/>
    <col min="9734" max="9734" width="4" style="2" customWidth="1"/>
    <col min="9735" max="9735" width="3.6640625" style="2" customWidth="1"/>
    <col min="9736" max="9736" width="3.5" style="2" customWidth="1"/>
    <col min="9737" max="9737" width="3.83203125" style="2" customWidth="1"/>
    <col min="9738" max="9738" width="3.5" style="2" customWidth="1"/>
    <col min="9739" max="9739" width="3.6640625" style="2" customWidth="1"/>
    <col min="9740" max="9740" width="3.33203125" style="2" customWidth="1"/>
    <col min="9741" max="9741" width="4.6640625" style="2" customWidth="1"/>
    <col min="9742" max="9742" width="3.5" style="2" customWidth="1"/>
    <col min="9743" max="9743" width="3.1640625" style="2" customWidth="1"/>
    <col min="9744" max="9744" width="3.5" style="2" customWidth="1"/>
    <col min="9745" max="9746" width="3.6640625" style="2" customWidth="1"/>
    <col min="9747" max="9748" width="3.5" style="2" customWidth="1"/>
    <col min="9749" max="9749" width="4.1640625" style="2" customWidth="1"/>
    <col min="9750" max="9750" width="3.6640625" style="2" customWidth="1"/>
    <col min="9751" max="9751" width="3.83203125" style="2" customWidth="1"/>
    <col min="9752" max="9752" width="3.5" style="2" customWidth="1"/>
    <col min="9753" max="9753" width="4" style="2" customWidth="1"/>
    <col min="9754" max="9754" width="3" style="2" customWidth="1"/>
    <col min="9755" max="9756" width="3.5" style="2" customWidth="1"/>
    <col min="9757" max="9757" width="3.6640625" style="2" customWidth="1"/>
    <col min="9758" max="9758" width="3" style="2" customWidth="1"/>
    <col min="9759" max="9759" width="3.83203125" style="2" customWidth="1"/>
    <col min="9760" max="9760" width="4" style="2" customWidth="1"/>
    <col min="9761" max="9761" width="3.83203125" style="2" customWidth="1"/>
    <col min="9762" max="9762" width="4" style="2" customWidth="1"/>
    <col min="9763" max="9985" width="5.5" style="2"/>
    <col min="9986" max="9986" width="4.1640625" style="2" customWidth="1"/>
    <col min="9987" max="9987" width="26.33203125" style="2" customWidth="1"/>
    <col min="9988" max="9988" width="4.1640625" style="2" customWidth="1"/>
    <col min="9989" max="9989" width="3.5" style="2" customWidth="1"/>
    <col min="9990" max="9990" width="4" style="2" customWidth="1"/>
    <col min="9991" max="9991" width="3.6640625" style="2" customWidth="1"/>
    <col min="9992" max="9992" width="3.5" style="2" customWidth="1"/>
    <col min="9993" max="9993" width="3.83203125" style="2" customWidth="1"/>
    <col min="9994" max="9994" width="3.5" style="2" customWidth="1"/>
    <col min="9995" max="9995" width="3.6640625" style="2" customWidth="1"/>
    <col min="9996" max="9996" width="3.33203125" style="2" customWidth="1"/>
    <col min="9997" max="9997" width="4.6640625" style="2" customWidth="1"/>
    <col min="9998" max="9998" width="3.5" style="2" customWidth="1"/>
    <col min="9999" max="9999" width="3.1640625" style="2" customWidth="1"/>
    <col min="10000" max="10000" width="3.5" style="2" customWidth="1"/>
    <col min="10001" max="10002" width="3.6640625" style="2" customWidth="1"/>
    <col min="10003" max="10004" width="3.5" style="2" customWidth="1"/>
    <col min="10005" max="10005" width="4.1640625" style="2" customWidth="1"/>
    <col min="10006" max="10006" width="3.6640625" style="2" customWidth="1"/>
    <col min="10007" max="10007" width="3.83203125" style="2" customWidth="1"/>
    <col min="10008" max="10008" width="3.5" style="2" customWidth="1"/>
    <col min="10009" max="10009" width="4" style="2" customWidth="1"/>
    <col min="10010" max="10010" width="3" style="2" customWidth="1"/>
    <col min="10011" max="10012" width="3.5" style="2" customWidth="1"/>
    <col min="10013" max="10013" width="3.6640625" style="2" customWidth="1"/>
    <col min="10014" max="10014" width="3" style="2" customWidth="1"/>
    <col min="10015" max="10015" width="3.83203125" style="2" customWidth="1"/>
    <col min="10016" max="10016" width="4" style="2" customWidth="1"/>
    <col min="10017" max="10017" width="3.83203125" style="2" customWidth="1"/>
    <col min="10018" max="10018" width="4" style="2" customWidth="1"/>
    <col min="10019" max="10241" width="5.5" style="2"/>
    <col min="10242" max="10242" width="4.1640625" style="2" customWidth="1"/>
    <col min="10243" max="10243" width="26.33203125" style="2" customWidth="1"/>
    <col min="10244" max="10244" width="4.1640625" style="2" customWidth="1"/>
    <col min="10245" max="10245" width="3.5" style="2" customWidth="1"/>
    <col min="10246" max="10246" width="4" style="2" customWidth="1"/>
    <col min="10247" max="10247" width="3.6640625" style="2" customWidth="1"/>
    <col min="10248" max="10248" width="3.5" style="2" customWidth="1"/>
    <col min="10249" max="10249" width="3.83203125" style="2" customWidth="1"/>
    <col min="10250" max="10250" width="3.5" style="2" customWidth="1"/>
    <col min="10251" max="10251" width="3.6640625" style="2" customWidth="1"/>
    <col min="10252" max="10252" width="3.33203125" style="2" customWidth="1"/>
    <col min="10253" max="10253" width="4.6640625" style="2" customWidth="1"/>
    <col min="10254" max="10254" width="3.5" style="2" customWidth="1"/>
    <col min="10255" max="10255" width="3.1640625" style="2" customWidth="1"/>
    <col min="10256" max="10256" width="3.5" style="2" customWidth="1"/>
    <col min="10257" max="10258" width="3.6640625" style="2" customWidth="1"/>
    <col min="10259" max="10260" width="3.5" style="2" customWidth="1"/>
    <col min="10261" max="10261" width="4.1640625" style="2" customWidth="1"/>
    <col min="10262" max="10262" width="3.6640625" style="2" customWidth="1"/>
    <col min="10263" max="10263" width="3.83203125" style="2" customWidth="1"/>
    <col min="10264" max="10264" width="3.5" style="2" customWidth="1"/>
    <col min="10265" max="10265" width="4" style="2" customWidth="1"/>
    <col min="10266" max="10266" width="3" style="2" customWidth="1"/>
    <col min="10267" max="10268" width="3.5" style="2" customWidth="1"/>
    <col min="10269" max="10269" width="3.6640625" style="2" customWidth="1"/>
    <col min="10270" max="10270" width="3" style="2" customWidth="1"/>
    <col min="10271" max="10271" width="3.83203125" style="2" customWidth="1"/>
    <col min="10272" max="10272" width="4" style="2" customWidth="1"/>
    <col min="10273" max="10273" width="3.83203125" style="2" customWidth="1"/>
    <col min="10274" max="10274" width="4" style="2" customWidth="1"/>
    <col min="10275" max="10497" width="5.5" style="2"/>
    <col min="10498" max="10498" width="4.1640625" style="2" customWidth="1"/>
    <col min="10499" max="10499" width="26.33203125" style="2" customWidth="1"/>
    <col min="10500" max="10500" width="4.1640625" style="2" customWidth="1"/>
    <col min="10501" max="10501" width="3.5" style="2" customWidth="1"/>
    <col min="10502" max="10502" width="4" style="2" customWidth="1"/>
    <col min="10503" max="10503" width="3.6640625" style="2" customWidth="1"/>
    <col min="10504" max="10504" width="3.5" style="2" customWidth="1"/>
    <col min="10505" max="10505" width="3.83203125" style="2" customWidth="1"/>
    <col min="10506" max="10506" width="3.5" style="2" customWidth="1"/>
    <col min="10507" max="10507" width="3.6640625" style="2" customWidth="1"/>
    <col min="10508" max="10508" width="3.33203125" style="2" customWidth="1"/>
    <col min="10509" max="10509" width="4.6640625" style="2" customWidth="1"/>
    <col min="10510" max="10510" width="3.5" style="2" customWidth="1"/>
    <col min="10511" max="10511" width="3.1640625" style="2" customWidth="1"/>
    <col min="10512" max="10512" width="3.5" style="2" customWidth="1"/>
    <col min="10513" max="10514" width="3.6640625" style="2" customWidth="1"/>
    <col min="10515" max="10516" width="3.5" style="2" customWidth="1"/>
    <col min="10517" max="10517" width="4.1640625" style="2" customWidth="1"/>
    <col min="10518" max="10518" width="3.6640625" style="2" customWidth="1"/>
    <col min="10519" max="10519" width="3.83203125" style="2" customWidth="1"/>
    <col min="10520" max="10520" width="3.5" style="2" customWidth="1"/>
    <col min="10521" max="10521" width="4" style="2" customWidth="1"/>
    <col min="10522" max="10522" width="3" style="2" customWidth="1"/>
    <col min="10523" max="10524" width="3.5" style="2" customWidth="1"/>
    <col min="10525" max="10525" width="3.6640625" style="2" customWidth="1"/>
    <col min="10526" max="10526" width="3" style="2" customWidth="1"/>
    <col min="10527" max="10527" width="3.83203125" style="2" customWidth="1"/>
    <col min="10528" max="10528" width="4" style="2" customWidth="1"/>
    <col min="10529" max="10529" width="3.83203125" style="2" customWidth="1"/>
    <col min="10530" max="10530" width="4" style="2" customWidth="1"/>
    <col min="10531" max="10753" width="5.5" style="2"/>
    <col min="10754" max="10754" width="4.1640625" style="2" customWidth="1"/>
    <col min="10755" max="10755" width="26.33203125" style="2" customWidth="1"/>
    <col min="10756" max="10756" width="4.1640625" style="2" customWidth="1"/>
    <col min="10757" max="10757" width="3.5" style="2" customWidth="1"/>
    <col min="10758" max="10758" width="4" style="2" customWidth="1"/>
    <col min="10759" max="10759" width="3.6640625" style="2" customWidth="1"/>
    <col min="10760" max="10760" width="3.5" style="2" customWidth="1"/>
    <col min="10761" max="10761" width="3.83203125" style="2" customWidth="1"/>
    <col min="10762" max="10762" width="3.5" style="2" customWidth="1"/>
    <col min="10763" max="10763" width="3.6640625" style="2" customWidth="1"/>
    <col min="10764" max="10764" width="3.33203125" style="2" customWidth="1"/>
    <col min="10765" max="10765" width="4.6640625" style="2" customWidth="1"/>
    <col min="10766" max="10766" width="3.5" style="2" customWidth="1"/>
    <col min="10767" max="10767" width="3.1640625" style="2" customWidth="1"/>
    <col min="10768" max="10768" width="3.5" style="2" customWidth="1"/>
    <col min="10769" max="10770" width="3.6640625" style="2" customWidth="1"/>
    <col min="10771" max="10772" width="3.5" style="2" customWidth="1"/>
    <col min="10773" max="10773" width="4.1640625" style="2" customWidth="1"/>
    <col min="10774" max="10774" width="3.6640625" style="2" customWidth="1"/>
    <col min="10775" max="10775" width="3.83203125" style="2" customWidth="1"/>
    <col min="10776" max="10776" width="3.5" style="2" customWidth="1"/>
    <col min="10777" max="10777" width="4" style="2" customWidth="1"/>
    <col min="10778" max="10778" width="3" style="2" customWidth="1"/>
    <col min="10779" max="10780" width="3.5" style="2" customWidth="1"/>
    <col min="10781" max="10781" width="3.6640625" style="2" customWidth="1"/>
    <col min="10782" max="10782" width="3" style="2" customWidth="1"/>
    <col min="10783" max="10783" width="3.83203125" style="2" customWidth="1"/>
    <col min="10784" max="10784" width="4" style="2" customWidth="1"/>
    <col min="10785" max="10785" width="3.83203125" style="2" customWidth="1"/>
    <col min="10786" max="10786" width="4" style="2" customWidth="1"/>
    <col min="10787" max="11009" width="5.5" style="2"/>
    <col min="11010" max="11010" width="4.1640625" style="2" customWidth="1"/>
    <col min="11011" max="11011" width="26.33203125" style="2" customWidth="1"/>
    <col min="11012" max="11012" width="4.1640625" style="2" customWidth="1"/>
    <col min="11013" max="11013" width="3.5" style="2" customWidth="1"/>
    <col min="11014" max="11014" width="4" style="2" customWidth="1"/>
    <col min="11015" max="11015" width="3.6640625" style="2" customWidth="1"/>
    <col min="11016" max="11016" width="3.5" style="2" customWidth="1"/>
    <col min="11017" max="11017" width="3.83203125" style="2" customWidth="1"/>
    <col min="11018" max="11018" width="3.5" style="2" customWidth="1"/>
    <col min="11019" max="11019" width="3.6640625" style="2" customWidth="1"/>
    <col min="11020" max="11020" width="3.33203125" style="2" customWidth="1"/>
    <col min="11021" max="11021" width="4.6640625" style="2" customWidth="1"/>
    <col min="11022" max="11022" width="3.5" style="2" customWidth="1"/>
    <col min="11023" max="11023" width="3.1640625" style="2" customWidth="1"/>
    <col min="11024" max="11024" width="3.5" style="2" customWidth="1"/>
    <col min="11025" max="11026" width="3.6640625" style="2" customWidth="1"/>
    <col min="11027" max="11028" width="3.5" style="2" customWidth="1"/>
    <col min="11029" max="11029" width="4.1640625" style="2" customWidth="1"/>
    <col min="11030" max="11030" width="3.6640625" style="2" customWidth="1"/>
    <col min="11031" max="11031" width="3.83203125" style="2" customWidth="1"/>
    <col min="11032" max="11032" width="3.5" style="2" customWidth="1"/>
    <col min="11033" max="11033" width="4" style="2" customWidth="1"/>
    <col min="11034" max="11034" width="3" style="2" customWidth="1"/>
    <col min="11035" max="11036" width="3.5" style="2" customWidth="1"/>
    <col min="11037" max="11037" width="3.6640625" style="2" customWidth="1"/>
    <col min="11038" max="11038" width="3" style="2" customWidth="1"/>
    <col min="11039" max="11039" width="3.83203125" style="2" customWidth="1"/>
    <col min="11040" max="11040" width="4" style="2" customWidth="1"/>
    <col min="11041" max="11041" width="3.83203125" style="2" customWidth="1"/>
    <col min="11042" max="11042" width="4" style="2" customWidth="1"/>
    <col min="11043" max="11265" width="5.5" style="2"/>
    <col min="11266" max="11266" width="4.1640625" style="2" customWidth="1"/>
    <col min="11267" max="11267" width="26.33203125" style="2" customWidth="1"/>
    <col min="11268" max="11268" width="4.1640625" style="2" customWidth="1"/>
    <col min="11269" max="11269" width="3.5" style="2" customWidth="1"/>
    <col min="11270" max="11270" width="4" style="2" customWidth="1"/>
    <col min="11271" max="11271" width="3.6640625" style="2" customWidth="1"/>
    <col min="11272" max="11272" width="3.5" style="2" customWidth="1"/>
    <col min="11273" max="11273" width="3.83203125" style="2" customWidth="1"/>
    <col min="11274" max="11274" width="3.5" style="2" customWidth="1"/>
    <col min="11275" max="11275" width="3.6640625" style="2" customWidth="1"/>
    <col min="11276" max="11276" width="3.33203125" style="2" customWidth="1"/>
    <col min="11277" max="11277" width="4.6640625" style="2" customWidth="1"/>
    <col min="11278" max="11278" width="3.5" style="2" customWidth="1"/>
    <col min="11279" max="11279" width="3.1640625" style="2" customWidth="1"/>
    <col min="11280" max="11280" width="3.5" style="2" customWidth="1"/>
    <col min="11281" max="11282" width="3.6640625" style="2" customWidth="1"/>
    <col min="11283" max="11284" width="3.5" style="2" customWidth="1"/>
    <col min="11285" max="11285" width="4.1640625" style="2" customWidth="1"/>
    <col min="11286" max="11286" width="3.6640625" style="2" customWidth="1"/>
    <col min="11287" max="11287" width="3.83203125" style="2" customWidth="1"/>
    <col min="11288" max="11288" width="3.5" style="2" customWidth="1"/>
    <col min="11289" max="11289" width="4" style="2" customWidth="1"/>
    <col min="11290" max="11290" width="3" style="2" customWidth="1"/>
    <col min="11291" max="11292" width="3.5" style="2" customWidth="1"/>
    <col min="11293" max="11293" width="3.6640625" style="2" customWidth="1"/>
    <col min="11294" max="11294" width="3" style="2" customWidth="1"/>
    <col min="11295" max="11295" width="3.83203125" style="2" customWidth="1"/>
    <col min="11296" max="11296" width="4" style="2" customWidth="1"/>
    <col min="11297" max="11297" width="3.83203125" style="2" customWidth="1"/>
    <col min="11298" max="11298" width="4" style="2" customWidth="1"/>
    <col min="11299" max="11521" width="5.5" style="2"/>
    <col min="11522" max="11522" width="4.1640625" style="2" customWidth="1"/>
    <col min="11523" max="11523" width="26.33203125" style="2" customWidth="1"/>
    <col min="11524" max="11524" width="4.1640625" style="2" customWidth="1"/>
    <col min="11525" max="11525" width="3.5" style="2" customWidth="1"/>
    <col min="11526" max="11526" width="4" style="2" customWidth="1"/>
    <col min="11527" max="11527" width="3.6640625" style="2" customWidth="1"/>
    <col min="11528" max="11528" width="3.5" style="2" customWidth="1"/>
    <col min="11529" max="11529" width="3.83203125" style="2" customWidth="1"/>
    <col min="11530" max="11530" width="3.5" style="2" customWidth="1"/>
    <col min="11531" max="11531" width="3.6640625" style="2" customWidth="1"/>
    <col min="11532" max="11532" width="3.33203125" style="2" customWidth="1"/>
    <col min="11533" max="11533" width="4.6640625" style="2" customWidth="1"/>
    <col min="11534" max="11534" width="3.5" style="2" customWidth="1"/>
    <col min="11535" max="11535" width="3.1640625" style="2" customWidth="1"/>
    <col min="11536" max="11536" width="3.5" style="2" customWidth="1"/>
    <col min="11537" max="11538" width="3.6640625" style="2" customWidth="1"/>
    <col min="11539" max="11540" width="3.5" style="2" customWidth="1"/>
    <col min="11541" max="11541" width="4.1640625" style="2" customWidth="1"/>
    <col min="11542" max="11542" width="3.6640625" style="2" customWidth="1"/>
    <col min="11543" max="11543" width="3.83203125" style="2" customWidth="1"/>
    <col min="11544" max="11544" width="3.5" style="2" customWidth="1"/>
    <col min="11545" max="11545" width="4" style="2" customWidth="1"/>
    <col min="11546" max="11546" width="3" style="2" customWidth="1"/>
    <col min="11547" max="11548" width="3.5" style="2" customWidth="1"/>
    <col min="11549" max="11549" width="3.6640625" style="2" customWidth="1"/>
    <col min="11550" max="11550" width="3" style="2" customWidth="1"/>
    <col min="11551" max="11551" width="3.83203125" style="2" customWidth="1"/>
    <col min="11552" max="11552" width="4" style="2" customWidth="1"/>
    <col min="11553" max="11553" width="3.83203125" style="2" customWidth="1"/>
    <col min="11554" max="11554" width="4" style="2" customWidth="1"/>
    <col min="11555" max="11777" width="5.5" style="2"/>
    <col min="11778" max="11778" width="4.1640625" style="2" customWidth="1"/>
    <col min="11779" max="11779" width="26.33203125" style="2" customWidth="1"/>
    <col min="11780" max="11780" width="4.1640625" style="2" customWidth="1"/>
    <col min="11781" max="11781" width="3.5" style="2" customWidth="1"/>
    <col min="11782" max="11782" width="4" style="2" customWidth="1"/>
    <col min="11783" max="11783" width="3.6640625" style="2" customWidth="1"/>
    <col min="11784" max="11784" width="3.5" style="2" customWidth="1"/>
    <col min="11785" max="11785" width="3.83203125" style="2" customWidth="1"/>
    <col min="11786" max="11786" width="3.5" style="2" customWidth="1"/>
    <col min="11787" max="11787" width="3.6640625" style="2" customWidth="1"/>
    <col min="11788" max="11788" width="3.33203125" style="2" customWidth="1"/>
    <col min="11789" max="11789" width="4.6640625" style="2" customWidth="1"/>
    <col min="11790" max="11790" width="3.5" style="2" customWidth="1"/>
    <col min="11791" max="11791" width="3.1640625" style="2" customWidth="1"/>
    <col min="11792" max="11792" width="3.5" style="2" customWidth="1"/>
    <col min="11793" max="11794" width="3.6640625" style="2" customWidth="1"/>
    <col min="11795" max="11796" width="3.5" style="2" customWidth="1"/>
    <col min="11797" max="11797" width="4.1640625" style="2" customWidth="1"/>
    <col min="11798" max="11798" width="3.6640625" style="2" customWidth="1"/>
    <col min="11799" max="11799" width="3.83203125" style="2" customWidth="1"/>
    <col min="11800" max="11800" width="3.5" style="2" customWidth="1"/>
    <col min="11801" max="11801" width="4" style="2" customWidth="1"/>
    <col min="11802" max="11802" width="3" style="2" customWidth="1"/>
    <col min="11803" max="11804" width="3.5" style="2" customWidth="1"/>
    <col min="11805" max="11805" width="3.6640625" style="2" customWidth="1"/>
    <col min="11806" max="11806" width="3" style="2" customWidth="1"/>
    <col min="11807" max="11807" width="3.83203125" style="2" customWidth="1"/>
    <col min="11808" max="11808" width="4" style="2" customWidth="1"/>
    <col min="11809" max="11809" width="3.83203125" style="2" customWidth="1"/>
    <col min="11810" max="11810" width="4" style="2" customWidth="1"/>
    <col min="11811" max="12033" width="5.5" style="2"/>
    <col min="12034" max="12034" width="4.1640625" style="2" customWidth="1"/>
    <col min="12035" max="12035" width="26.33203125" style="2" customWidth="1"/>
    <col min="12036" max="12036" width="4.1640625" style="2" customWidth="1"/>
    <col min="12037" max="12037" width="3.5" style="2" customWidth="1"/>
    <col min="12038" max="12038" width="4" style="2" customWidth="1"/>
    <col min="12039" max="12039" width="3.6640625" style="2" customWidth="1"/>
    <col min="12040" max="12040" width="3.5" style="2" customWidth="1"/>
    <col min="12041" max="12041" width="3.83203125" style="2" customWidth="1"/>
    <col min="12042" max="12042" width="3.5" style="2" customWidth="1"/>
    <col min="12043" max="12043" width="3.6640625" style="2" customWidth="1"/>
    <col min="12044" max="12044" width="3.33203125" style="2" customWidth="1"/>
    <col min="12045" max="12045" width="4.6640625" style="2" customWidth="1"/>
    <col min="12046" max="12046" width="3.5" style="2" customWidth="1"/>
    <col min="12047" max="12047" width="3.1640625" style="2" customWidth="1"/>
    <col min="12048" max="12048" width="3.5" style="2" customWidth="1"/>
    <col min="12049" max="12050" width="3.6640625" style="2" customWidth="1"/>
    <col min="12051" max="12052" width="3.5" style="2" customWidth="1"/>
    <col min="12053" max="12053" width="4.1640625" style="2" customWidth="1"/>
    <col min="12054" max="12054" width="3.6640625" style="2" customWidth="1"/>
    <col min="12055" max="12055" width="3.83203125" style="2" customWidth="1"/>
    <col min="12056" max="12056" width="3.5" style="2" customWidth="1"/>
    <col min="12057" max="12057" width="4" style="2" customWidth="1"/>
    <col min="12058" max="12058" width="3" style="2" customWidth="1"/>
    <col min="12059" max="12060" width="3.5" style="2" customWidth="1"/>
    <col min="12061" max="12061" width="3.6640625" style="2" customWidth="1"/>
    <col min="12062" max="12062" width="3" style="2" customWidth="1"/>
    <col min="12063" max="12063" width="3.83203125" style="2" customWidth="1"/>
    <col min="12064" max="12064" width="4" style="2" customWidth="1"/>
    <col min="12065" max="12065" width="3.83203125" style="2" customWidth="1"/>
    <col min="12066" max="12066" width="4" style="2" customWidth="1"/>
    <col min="12067" max="12289" width="5.5" style="2"/>
    <col min="12290" max="12290" width="4.1640625" style="2" customWidth="1"/>
    <col min="12291" max="12291" width="26.33203125" style="2" customWidth="1"/>
    <col min="12292" max="12292" width="4.1640625" style="2" customWidth="1"/>
    <col min="12293" max="12293" width="3.5" style="2" customWidth="1"/>
    <col min="12294" max="12294" width="4" style="2" customWidth="1"/>
    <col min="12295" max="12295" width="3.6640625" style="2" customWidth="1"/>
    <col min="12296" max="12296" width="3.5" style="2" customWidth="1"/>
    <col min="12297" max="12297" width="3.83203125" style="2" customWidth="1"/>
    <col min="12298" max="12298" width="3.5" style="2" customWidth="1"/>
    <col min="12299" max="12299" width="3.6640625" style="2" customWidth="1"/>
    <col min="12300" max="12300" width="3.33203125" style="2" customWidth="1"/>
    <col min="12301" max="12301" width="4.6640625" style="2" customWidth="1"/>
    <col min="12302" max="12302" width="3.5" style="2" customWidth="1"/>
    <col min="12303" max="12303" width="3.1640625" style="2" customWidth="1"/>
    <col min="12304" max="12304" width="3.5" style="2" customWidth="1"/>
    <col min="12305" max="12306" width="3.6640625" style="2" customWidth="1"/>
    <col min="12307" max="12308" width="3.5" style="2" customWidth="1"/>
    <col min="12309" max="12309" width="4.1640625" style="2" customWidth="1"/>
    <col min="12310" max="12310" width="3.6640625" style="2" customWidth="1"/>
    <col min="12311" max="12311" width="3.83203125" style="2" customWidth="1"/>
    <col min="12312" max="12312" width="3.5" style="2" customWidth="1"/>
    <col min="12313" max="12313" width="4" style="2" customWidth="1"/>
    <col min="12314" max="12314" width="3" style="2" customWidth="1"/>
    <col min="12315" max="12316" width="3.5" style="2" customWidth="1"/>
    <col min="12317" max="12317" width="3.6640625" style="2" customWidth="1"/>
    <col min="12318" max="12318" width="3" style="2" customWidth="1"/>
    <col min="12319" max="12319" width="3.83203125" style="2" customWidth="1"/>
    <col min="12320" max="12320" width="4" style="2" customWidth="1"/>
    <col min="12321" max="12321" width="3.83203125" style="2" customWidth="1"/>
    <col min="12322" max="12322" width="4" style="2" customWidth="1"/>
    <col min="12323" max="12545" width="5.5" style="2"/>
    <col min="12546" max="12546" width="4.1640625" style="2" customWidth="1"/>
    <col min="12547" max="12547" width="26.33203125" style="2" customWidth="1"/>
    <col min="12548" max="12548" width="4.1640625" style="2" customWidth="1"/>
    <col min="12549" max="12549" width="3.5" style="2" customWidth="1"/>
    <col min="12550" max="12550" width="4" style="2" customWidth="1"/>
    <col min="12551" max="12551" width="3.6640625" style="2" customWidth="1"/>
    <col min="12552" max="12552" width="3.5" style="2" customWidth="1"/>
    <col min="12553" max="12553" width="3.83203125" style="2" customWidth="1"/>
    <col min="12554" max="12554" width="3.5" style="2" customWidth="1"/>
    <col min="12555" max="12555" width="3.6640625" style="2" customWidth="1"/>
    <col min="12556" max="12556" width="3.33203125" style="2" customWidth="1"/>
    <col min="12557" max="12557" width="4.6640625" style="2" customWidth="1"/>
    <col min="12558" max="12558" width="3.5" style="2" customWidth="1"/>
    <col min="12559" max="12559" width="3.1640625" style="2" customWidth="1"/>
    <col min="12560" max="12560" width="3.5" style="2" customWidth="1"/>
    <col min="12561" max="12562" width="3.6640625" style="2" customWidth="1"/>
    <col min="12563" max="12564" width="3.5" style="2" customWidth="1"/>
    <col min="12565" max="12565" width="4.1640625" style="2" customWidth="1"/>
    <col min="12566" max="12566" width="3.6640625" style="2" customWidth="1"/>
    <col min="12567" max="12567" width="3.83203125" style="2" customWidth="1"/>
    <col min="12568" max="12568" width="3.5" style="2" customWidth="1"/>
    <col min="12569" max="12569" width="4" style="2" customWidth="1"/>
    <col min="12570" max="12570" width="3" style="2" customWidth="1"/>
    <col min="12571" max="12572" width="3.5" style="2" customWidth="1"/>
    <col min="12573" max="12573" width="3.6640625" style="2" customWidth="1"/>
    <col min="12574" max="12574" width="3" style="2" customWidth="1"/>
    <col min="12575" max="12575" width="3.83203125" style="2" customWidth="1"/>
    <col min="12576" max="12576" width="4" style="2" customWidth="1"/>
    <col min="12577" max="12577" width="3.83203125" style="2" customWidth="1"/>
    <col min="12578" max="12578" width="4" style="2" customWidth="1"/>
    <col min="12579" max="12801" width="5.5" style="2"/>
    <col min="12802" max="12802" width="4.1640625" style="2" customWidth="1"/>
    <col min="12803" max="12803" width="26.33203125" style="2" customWidth="1"/>
    <col min="12804" max="12804" width="4.1640625" style="2" customWidth="1"/>
    <col min="12805" max="12805" width="3.5" style="2" customWidth="1"/>
    <col min="12806" max="12806" width="4" style="2" customWidth="1"/>
    <col min="12807" max="12807" width="3.6640625" style="2" customWidth="1"/>
    <col min="12808" max="12808" width="3.5" style="2" customWidth="1"/>
    <col min="12809" max="12809" width="3.83203125" style="2" customWidth="1"/>
    <col min="12810" max="12810" width="3.5" style="2" customWidth="1"/>
    <col min="12811" max="12811" width="3.6640625" style="2" customWidth="1"/>
    <col min="12812" max="12812" width="3.33203125" style="2" customWidth="1"/>
    <col min="12813" max="12813" width="4.6640625" style="2" customWidth="1"/>
    <col min="12814" max="12814" width="3.5" style="2" customWidth="1"/>
    <col min="12815" max="12815" width="3.1640625" style="2" customWidth="1"/>
    <col min="12816" max="12816" width="3.5" style="2" customWidth="1"/>
    <col min="12817" max="12818" width="3.6640625" style="2" customWidth="1"/>
    <col min="12819" max="12820" width="3.5" style="2" customWidth="1"/>
    <col min="12821" max="12821" width="4.1640625" style="2" customWidth="1"/>
    <col min="12822" max="12822" width="3.6640625" style="2" customWidth="1"/>
    <col min="12823" max="12823" width="3.83203125" style="2" customWidth="1"/>
    <col min="12824" max="12824" width="3.5" style="2" customWidth="1"/>
    <col min="12825" max="12825" width="4" style="2" customWidth="1"/>
    <col min="12826" max="12826" width="3" style="2" customWidth="1"/>
    <col min="12827" max="12828" width="3.5" style="2" customWidth="1"/>
    <col min="12829" max="12829" width="3.6640625" style="2" customWidth="1"/>
    <col min="12830" max="12830" width="3" style="2" customWidth="1"/>
    <col min="12831" max="12831" width="3.83203125" style="2" customWidth="1"/>
    <col min="12832" max="12832" width="4" style="2" customWidth="1"/>
    <col min="12833" max="12833" width="3.83203125" style="2" customWidth="1"/>
    <col min="12834" max="12834" width="4" style="2" customWidth="1"/>
    <col min="12835" max="13057" width="5.5" style="2"/>
    <col min="13058" max="13058" width="4.1640625" style="2" customWidth="1"/>
    <col min="13059" max="13059" width="26.33203125" style="2" customWidth="1"/>
    <col min="13060" max="13060" width="4.1640625" style="2" customWidth="1"/>
    <col min="13061" max="13061" width="3.5" style="2" customWidth="1"/>
    <col min="13062" max="13062" width="4" style="2" customWidth="1"/>
    <col min="13063" max="13063" width="3.6640625" style="2" customWidth="1"/>
    <col min="13064" max="13064" width="3.5" style="2" customWidth="1"/>
    <col min="13065" max="13065" width="3.83203125" style="2" customWidth="1"/>
    <col min="13066" max="13066" width="3.5" style="2" customWidth="1"/>
    <col min="13067" max="13067" width="3.6640625" style="2" customWidth="1"/>
    <col min="13068" max="13068" width="3.33203125" style="2" customWidth="1"/>
    <col min="13069" max="13069" width="4.6640625" style="2" customWidth="1"/>
    <col min="13070" max="13070" width="3.5" style="2" customWidth="1"/>
    <col min="13071" max="13071" width="3.1640625" style="2" customWidth="1"/>
    <col min="13072" max="13072" width="3.5" style="2" customWidth="1"/>
    <col min="13073" max="13074" width="3.6640625" style="2" customWidth="1"/>
    <col min="13075" max="13076" width="3.5" style="2" customWidth="1"/>
    <col min="13077" max="13077" width="4.1640625" style="2" customWidth="1"/>
    <col min="13078" max="13078" width="3.6640625" style="2" customWidth="1"/>
    <col min="13079" max="13079" width="3.83203125" style="2" customWidth="1"/>
    <col min="13080" max="13080" width="3.5" style="2" customWidth="1"/>
    <col min="13081" max="13081" width="4" style="2" customWidth="1"/>
    <col min="13082" max="13082" width="3" style="2" customWidth="1"/>
    <col min="13083" max="13084" width="3.5" style="2" customWidth="1"/>
    <col min="13085" max="13085" width="3.6640625" style="2" customWidth="1"/>
    <col min="13086" max="13086" width="3" style="2" customWidth="1"/>
    <col min="13087" max="13087" width="3.83203125" style="2" customWidth="1"/>
    <col min="13088" max="13088" width="4" style="2" customWidth="1"/>
    <col min="13089" max="13089" width="3.83203125" style="2" customWidth="1"/>
    <col min="13090" max="13090" width="4" style="2" customWidth="1"/>
    <col min="13091" max="13313" width="5.5" style="2"/>
    <col min="13314" max="13314" width="4.1640625" style="2" customWidth="1"/>
    <col min="13315" max="13315" width="26.33203125" style="2" customWidth="1"/>
    <col min="13316" max="13316" width="4.1640625" style="2" customWidth="1"/>
    <col min="13317" max="13317" width="3.5" style="2" customWidth="1"/>
    <col min="13318" max="13318" width="4" style="2" customWidth="1"/>
    <col min="13319" max="13319" width="3.6640625" style="2" customWidth="1"/>
    <col min="13320" max="13320" width="3.5" style="2" customWidth="1"/>
    <col min="13321" max="13321" width="3.83203125" style="2" customWidth="1"/>
    <col min="13322" max="13322" width="3.5" style="2" customWidth="1"/>
    <col min="13323" max="13323" width="3.6640625" style="2" customWidth="1"/>
    <col min="13324" max="13324" width="3.33203125" style="2" customWidth="1"/>
    <col min="13325" max="13325" width="4.6640625" style="2" customWidth="1"/>
    <col min="13326" max="13326" width="3.5" style="2" customWidth="1"/>
    <col min="13327" max="13327" width="3.1640625" style="2" customWidth="1"/>
    <col min="13328" max="13328" width="3.5" style="2" customWidth="1"/>
    <col min="13329" max="13330" width="3.6640625" style="2" customWidth="1"/>
    <col min="13331" max="13332" width="3.5" style="2" customWidth="1"/>
    <col min="13333" max="13333" width="4.1640625" style="2" customWidth="1"/>
    <col min="13334" max="13334" width="3.6640625" style="2" customWidth="1"/>
    <col min="13335" max="13335" width="3.83203125" style="2" customWidth="1"/>
    <col min="13336" max="13336" width="3.5" style="2" customWidth="1"/>
    <col min="13337" max="13337" width="4" style="2" customWidth="1"/>
    <col min="13338" max="13338" width="3" style="2" customWidth="1"/>
    <col min="13339" max="13340" width="3.5" style="2" customWidth="1"/>
    <col min="13341" max="13341" width="3.6640625" style="2" customWidth="1"/>
    <col min="13342" max="13342" width="3" style="2" customWidth="1"/>
    <col min="13343" max="13343" width="3.83203125" style="2" customWidth="1"/>
    <col min="13344" max="13344" width="4" style="2" customWidth="1"/>
    <col min="13345" max="13345" width="3.83203125" style="2" customWidth="1"/>
    <col min="13346" max="13346" width="4" style="2" customWidth="1"/>
    <col min="13347" max="13569" width="5.5" style="2"/>
    <col min="13570" max="13570" width="4.1640625" style="2" customWidth="1"/>
    <col min="13571" max="13571" width="26.33203125" style="2" customWidth="1"/>
    <col min="13572" max="13572" width="4.1640625" style="2" customWidth="1"/>
    <col min="13573" max="13573" width="3.5" style="2" customWidth="1"/>
    <col min="13574" max="13574" width="4" style="2" customWidth="1"/>
    <col min="13575" max="13575" width="3.6640625" style="2" customWidth="1"/>
    <col min="13576" max="13576" width="3.5" style="2" customWidth="1"/>
    <col min="13577" max="13577" width="3.83203125" style="2" customWidth="1"/>
    <col min="13578" max="13578" width="3.5" style="2" customWidth="1"/>
    <col min="13579" max="13579" width="3.6640625" style="2" customWidth="1"/>
    <col min="13580" max="13580" width="3.33203125" style="2" customWidth="1"/>
    <col min="13581" max="13581" width="4.6640625" style="2" customWidth="1"/>
    <col min="13582" max="13582" width="3.5" style="2" customWidth="1"/>
    <col min="13583" max="13583" width="3.1640625" style="2" customWidth="1"/>
    <col min="13584" max="13584" width="3.5" style="2" customWidth="1"/>
    <col min="13585" max="13586" width="3.6640625" style="2" customWidth="1"/>
    <col min="13587" max="13588" width="3.5" style="2" customWidth="1"/>
    <col min="13589" max="13589" width="4.1640625" style="2" customWidth="1"/>
    <col min="13590" max="13590" width="3.6640625" style="2" customWidth="1"/>
    <col min="13591" max="13591" width="3.83203125" style="2" customWidth="1"/>
    <col min="13592" max="13592" width="3.5" style="2" customWidth="1"/>
    <col min="13593" max="13593" width="4" style="2" customWidth="1"/>
    <col min="13594" max="13594" width="3" style="2" customWidth="1"/>
    <col min="13595" max="13596" width="3.5" style="2" customWidth="1"/>
    <col min="13597" max="13597" width="3.6640625" style="2" customWidth="1"/>
    <col min="13598" max="13598" width="3" style="2" customWidth="1"/>
    <col min="13599" max="13599" width="3.83203125" style="2" customWidth="1"/>
    <col min="13600" max="13600" width="4" style="2" customWidth="1"/>
    <col min="13601" max="13601" width="3.83203125" style="2" customWidth="1"/>
    <col min="13602" max="13602" width="4" style="2" customWidth="1"/>
    <col min="13603" max="13825" width="5.5" style="2"/>
    <col min="13826" max="13826" width="4.1640625" style="2" customWidth="1"/>
    <col min="13827" max="13827" width="26.33203125" style="2" customWidth="1"/>
    <col min="13828" max="13828" width="4.1640625" style="2" customWidth="1"/>
    <col min="13829" max="13829" width="3.5" style="2" customWidth="1"/>
    <col min="13830" max="13830" width="4" style="2" customWidth="1"/>
    <col min="13831" max="13831" width="3.6640625" style="2" customWidth="1"/>
    <col min="13832" max="13832" width="3.5" style="2" customWidth="1"/>
    <col min="13833" max="13833" width="3.83203125" style="2" customWidth="1"/>
    <col min="13834" max="13834" width="3.5" style="2" customWidth="1"/>
    <col min="13835" max="13835" width="3.6640625" style="2" customWidth="1"/>
    <col min="13836" max="13836" width="3.33203125" style="2" customWidth="1"/>
    <col min="13837" max="13837" width="4.6640625" style="2" customWidth="1"/>
    <col min="13838" max="13838" width="3.5" style="2" customWidth="1"/>
    <col min="13839" max="13839" width="3.1640625" style="2" customWidth="1"/>
    <col min="13840" max="13840" width="3.5" style="2" customWidth="1"/>
    <col min="13841" max="13842" width="3.6640625" style="2" customWidth="1"/>
    <col min="13843" max="13844" width="3.5" style="2" customWidth="1"/>
    <col min="13845" max="13845" width="4.1640625" style="2" customWidth="1"/>
    <col min="13846" max="13846" width="3.6640625" style="2" customWidth="1"/>
    <col min="13847" max="13847" width="3.83203125" style="2" customWidth="1"/>
    <col min="13848" max="13848" width="3.5" style="2" customWidth="1"/>
    <col min="13849" max="13849" width="4" style="2" customWidth="1"/>
    <col min="13850" max="13850" width="3" style="2" customWidth="1"/>
    <col min="13851" max="13852" width="3.5" style="2" customWidth="1"/>
    <col min="13853" max="13853" width="3.6640625" style="2" customWidth="1"/>
    <col min="13854" max="13854" width="3" style="2" customWidth="1"/>
    <col min="13855" max="13855" width="3.83203125" style="2" customWidth="1"/>
    <col min="13856" max="13856" width="4" style="2" customWidth="1"/>
    <col min="13857" max="13857" width="3.83203125" style="2" customWidth="1"/>
    <col min="13858" max="13858" width="4" style="2" customWidth="1"/>
    <col min="13859" max="14081" width="5.5" style="2"/>
    <col min="14082" max="14082" width="4.1640625" style="2" customWidth="1"/>
    <col min="14083" max="14083" width="26.33203125" style="2" customWidth="1"/>
    <col min="14084" max="14084" width="4.1640625" style="2" customWidth="1"/>
    <col min="14085" max="14085" width="3.5" style="2" customWidth="1"/>
    <col min="14086" max="14086" width="4" style="2" customWidth="1"/>
    <col min="14087" max="14087" width="3.6640625" style="2" customWidth="1"/>
    <col min="14088" max="14088" width="3.5" style="2" customWidth="1"/>
    <col min="14089" max="14089" width="3.83203125" style="2" customWidth="1"/>
    <col min="14090" max="14090" width="3.5" style="2" customWidth="1"/>
    <col min="14091" max="14091" width="3.6640625" style="2" customWidth="1"/>
    <col min="14092" max="14092" width="3.33203125" style="2" customWidth="1"/>
    <col min="14093" max="14093" width="4.6640625" style="2" customWidth="1"/>
    <col min="14094" max="14094" width="3.5" style="2" customWidth="1"/>
    <col min="14095" max="14095" width="3.1640625" style="2" customWidth="1"/>
    <col min="14096" max="14096" width="3.5" style="2" customWidth="1"/>
    <col min="14097" max="14098" width="3.6640625" style="2" customWidth="1"/>
    <col min="14099" max="14100" width="3.5" style="2" customWidth="1"/>
    <col min="14101" max="14101" width="4.1640625" style="2" customWidth="1"/>
    <col min="14102" max="14102" width="3.6640625" style="2" customWidth="1"/>
    <col min="14103" max="14103" width="3.83203125" style="2" customWidth="1"/>
    <col min="14104" max="14104" width="3.5" style="2" customWidth="1"/>
    <col min="14105" max="14105" width="4" style="2" customWidth="1"/>
    <col min="14106" max="14106" width="3" style="2" customWidth="1"/>
    <col min="14107" max="14108" width="3.5" style="2" customWidth="1"/>
    <col min="14109" max="14109" width="3.6640625" style="2" customWidth="1"/>
    <col min="14110" max="14110" width="3" style="2" customWidth="1"/>
    <col min="14111" max="14111" width="3.83203125" style="2" customWidth="1"/>
    <col min="14112" max="14112" width="4" style="2" customWidth="1"/>
    <col min="14113" max="14113" width="3.83203125" style="2" customWidth="1"/>
    <col min="14114" max="14114" width="4" style="2" customWidth="1"/>
    <col min="14115" max="14337" width="5.5" style="2"/>
    <col min="14338" max="14338" width="4.1640625" style="2" customWidth="1"/>
    <col min="14339" max="14339" width="26.33203125" style="2" customWidth="1"/>
    <col min="14340" max="14340" width="4.1640625" style="2" customWidth="1"/>
    <col min="14341" max="14341" width="3.5" style="2" customWidth="1"/>
    <col min="14342" max="14342" width="4" style="2" customWidth="1"/>
    <col min="14343" max="14343" width="3.6640625" style="2" customWidth="1"/>
    <col min="14344" max="14344" width="3.5" style="2" customWidth="1"/>
    <col min="14345" max="14345" width="3.83203125" style="2" customWidth="1"/>
    <col min="14346" max="14346" width="3.5" style="2" customWidth="1"/>
    <col min="14347" max="14347" width="3.6640625" style="2" customWidth="1"/>
    <col min="14348" max="14348" width="3.33203125" style="2" customWidth="1"/>
    <col min="14349" max="14349" width="4.6640625" style="2" customWidth="1"/>
    <col min="14350" max="14350" width="3.5" style="2" customWidth="1"/>
    <col min="14351" max="14351" width="3.1640625" style="2" customWidth="1"/>
    <col min="14352" max="14352" width="3.5" style="2" customWidth="1"/>
    <col min="14353" max="14354" width="3.6640625" style="2" customWidth="1"/>
    <col min="14355" max="14356" width="3.5" style="2" customWidth="1"/>
    <col min="14357" max="14357" width="4.1640625" style="2" customWidth="1"/>
    <col min="14358" max="14358" width="3.6640625" style="2" customWidth="1"/>
    <col min="14359" max="14359" width="3.83203125" style="2" customWidth="1"/>
    <col min="14360" max="14360" width="3.5" style="2" customWidth="1"/>
    <col min="14361" max="14361" width="4" style="2" customWidth="1"/>
    <col min="14362" max="14362" width="3" style="2" customWidth="1"/>
    <col min="14363" max="14364" width="3.5" style="2" customWidth="1"/>
    <col min="14365" max="14365" width="3.6640625" style="2" customWidth="1"/>
    <col min="14366" max="14366" width="3" style="2" customWidth="1"/>
    <col min="14367" max="14367" width="3.83203125" style="2" customWidth="1"/>
    <col min="14368" max="14368" width="4" style="2" customWidth="1"/>
    <col min="14369" max="14369" width="3.83203125" style="2" customWidth="1"/>
    <col min="14370" max="14370" width="4" style="2" customWidth="1"/>
    <col min="14371" max="14593" width="5.5" style="2"/>
    <col min="14594" max="14594" width="4.1640625" style="2" customWidth="1"/>
    <col min="14595" max="14595" width="26.33203125" style="2" customWidth="1"/>
    <col min="14596" max="14596" width="4.1640625" style="2" customWidth="1"/>
    <col min="14597" max="14597" width="3.5" style="2" customWidth="1"/>
    <col min="14598" max="14598" width="4" style="2" customWidth="1"/>
    <col min="14599" max="14599" width="3.6640625" style="2" customWidth="1"/>
    <col min="14600" max="14600" width="3.5" style="2" customWidth="1"/>
    <col min="14601" max="14601" width="3.83203125" style="2" customWidth="1"/>
    <col min="14602" max="14602" width="3.5" style="2" customWidth="1"/>
    <col min="14603" max="14603" width="3.6640625" style="2" customWidth="1"/>
    <col min="14604" max="14604" width="3.33203125" style="2" customWidth="1"/>
    <col min="14605" max="14605" width="4.6640625" style="2" customWidth="1"/>
    <col min="14606" max="14606" width="3.5" style="2" customWidth="1"/>
    <col min="14607" max="14607" width="3.1640625" style="2" customWidth="1"/>
    <col min="14608" max="14608" width="3.5" style="2" customWidth="1"/>
    <col min="14609" max="14610" width="3.6640625" style="2" customWidth="1"/>
    <col min="14611" max="14612" width="3.5" style="2" customWidth="1"/>
    <col min="14613" max="14613" width="4.1640625" style="2" customWidth="1"/>
    <col min="14614" max="14614" width="3.6640625" style="2" customWidth="1"/>
    <col min="14615" max="14615" width="3.83203125" style="2" customWidth="1"/>
    <col min="14616" max="14616" width="3.5" style="2" customWidth="1"/>
    <col min="14617" max="14617" width="4" style="2" customWidth="1"/>
    <col min="14618" max="14618" width="3" style="2" customWidth="1"/>
    <col min="14619" max="14620" width="3.5" style="2" customWidth="1"/>
    <col min="14621" max="14621" width="3.6640625" style="2" customWidth="1"/>
    <col min="14622" max="14622" width="3" style="2" customWidth="1"/>
    <col min="14623" max="14623" width="3.83203125" style="2" customWidth="1"/>
    <col min="14624" max="14624" width="4" style="2" customWidth="1"/>
    <col min="14625" max="14625" width="3.83203125" style="2" customWidth="1"/>
    <col min="14626" max="14626" width="4" style="2" customWidth="1"/>
    <col min="14627" max="14849" width="5.5" style="2"/>
    <col min="14850" max="14850" width="4.1640625" style="2" customWidth="1"/>
    <col min="14851" max="14851" width="26.33203125" style="2" customWidth="1"/>
    <col min="14852" max="14852" width="4.1640625" style="2" customWidth="1"/>
    <col min="14853" max="14853" width="3.5" style="2" customWidth="1"/>
    <col min="14854" max="14854" width="4" style="2" customWidth="1"/>
    <col min="14855" max="14855" width="3.6640625" style="2" customWidth="1"/>
    <col min="14856" max="14856" width="3.5" style="2" customWidth="1"/>
    <col min="14857" max="14857" width="3.83203125" style="2" customWidth="1"/>
    <col min="14858" max="14858" width="3.5" style="2" customWidth="1"/>
    <col min="14859" max="14859" width="3.6640625" style="2" customWidth="1"/>
    <col min="14860" max="14860" width="3.33203125" style="2" customWidth="1"/>
    <col min="14861" max="14861" width="4.6640625" style="2" customWidth="1"/>
    <col min="14862" max="14862" width="3.5" style="2" customWidth="1"/>
    <col min="14863" max="14863" width="3.1640625" style="2" customWidth="1"/>
    <col min="14864" max="14864" width="3.5" style="2" customWidth="1"/>
    <col min="14865" max="14866" width="3.6640625" style="2" customWidth="1"/>
    <col min="14867" max="14868" width="3.5" style="2" customWidth="1"/>
    <col min="14869" max="14869" width="4.1640625" style="2" customWidth="1"/>
    <col min="14870" max="14870" width="3.6640625" style="2" customWidth="1"/>
    <col min="14871" max="14871" width="3.83203125" style="2" customWidth="1"/>
    <col min="14872" max="14872" width="3.5" style="2" customWidth="1"/>
    <col min="14873" max="14873" width="4" style="2" customWidth="1"/>
    <col min="14874" max="14874" width="3" style="2" customWidth="1"/>
    <col min="14875" max="14876" width="3.5" style="2" customWidth="1"/>
    <col min="14877" max="14877" width="3.6640625" style="2" customWidth="1"/>
    <col min="14878" max="14878" width="3" style="2" customWidth="1"/>
    <col min="14879" max="14879" width="3.83203125" style="2" customWidth="1"/>
    <col min="14880" max="14880" width="4" style="2" customWidth="1"/>
    <col min="14881" max="14881" width="3.83203125" style="2" customWidth="1"/>
    <col min="14882" max="14882" width="4" style="2" customWidth="1"/>
    <col min="14883" max="15105" width="5.5" style="2"/>
    <col min="15106" max="15106" width="4.1640625" style="2" customWidth="1"/>
    <col min="15107" max="15107" width="26.33203125" style="2" customWidth="1"/>
    <col min="15108" max="15108" width="4.1640625" style="2" customWidth="1"/>
    <col min="15109" max="15109" width="3.5" style="2" customWidth="1"/>
    <col min="15110" max="15110" width="4" style="2" customWidth="1"/>
    <col min="15111" max="15111" width="3.6640625" style="2" customWidth="1"/>
    <col min="15112" max="15112" width="3.5" style="2" customWidth="1"/>
    <col min="15113" max="15113" width="3.83203125" style="2" customWidth="1"/>
    <col min="15114" max="15114" width="3.5" style="2" customWidth="1"/>
    <col min="15115" max="15115" width="3.6640625" style="2" customWidth="1"/>
    <col min="15116" max="15116" width="3.33203125" style="2" customWidth="1"/>
    <col min="15117" max="15117" width="4.6640625" style="2" customWidth="1"/>
    <col min="15118" max="15118" width="3.5" style="2" customWidth="1"/>
    <col min="15119" max="15119" width="3.1640625" style="2" customWidth="1"/>
    <col min="15120" max="15120" width="3.5" style="2" customWidth="1"/>
    <col min="15121" max="15122" width="3.6640625" style="2" customWidth="1"/>
    <col min="15123" max="15124" width="3.5" style="2" customWidth="1"/>
    <col min="15125" max="15125" width="4.1640625" style="2" customWidth="1"/>
    <col min="15126" max="15126" width="3.6640625" style="2" customWidth="1"/>
    <col min="15127" max="15127" width="3.83203125" style="2" customWidth="1"/>
    <col min="15128" max="15128" width="3.5" style="2" customWidth="1"/>
    <col min="15129" max="15129" width="4" style="2" customWidth="1"/>
    <col min="15130" max="15130" width="3" style="2" customWidth="1"/>
    <col min="15131" max="15132" width="3.5" style="2" customWidth="1"/>
    <col min="15133" max="15133" width="3.6640625" style="2" customWidth="1"/>
    <col min="15134" max="15134" width="3" style="2" customWidth="1"/>
    <col min="15135" max="15135" width="3.83203125" style="2" customWidth="1"/>
    <col min="15136" max="15136" width="4" style="2" customWidth="1"/>
    <col min="15137" max="15137" width="3.83203125" style="2" customWidth="1"/>
    <col min="15138" max="15138" width="4" style="2" customWidth="1"/>
    <col min="15139" max="15361" width="5.5" style="2"/>
    <col min="15362" max="15362" width="4.1640625" style="2" customWidth="1"/>
    <col min="15363" max="15363" width="26.33203125" style="2" customWidth="1"/>
    <col min="15364" max="15364" width="4.1640625" style="2" customWidth="1"/>
    <col min="15365" max="15365" width="3.5" style="2" customWidth="1"/>
    <col min="15366" max="15366" width="4" style="2" customWidth="1"/>
    <col min="15367" max="15367" width="3.6640625" style="2" customWidth="1"/>
    <col min="15368" max="15368" width="3.5" style="2" customWidth="1"/>
    <col min="15369" max="15369" width="3.83203125" style="2" customWidth="1"/>
    <col min="15370" max="15370" width="3.5" style="2" customWidth="1"/>
    <col min="15371" max="15371" width="3.6640625" style="2" customWidth="1"/>
    <col min="15372" max="15372" width="3.33203125" style="2" customWidth="1"/>
    <col min="15373" max="15373" width="4.6640625" style="2" customWidth="1"/>
    <col min="15374" max="15374" width="3.5" style="2" customWidth="1"/>
    <col min="15375" max="15375" width="3.1640625" style="2" customWidth="1"/>
    <col min="15376" max="15376" width="3.5" style="2" customWidth="1"/>
    <col min="15377" max="15378" width="3.6640625" style="2" customWidth="1"/>
    <col min="15379" max="15380" width="3.5" style="2" customWidth="1"/>
    <col min="15381" max="15381" width="4.1640625" style="2" customWidth="1"/>
    <col min="15382" max="15382" width="3.6640625" style="2" customWidth="1"/>
    <col min="15383" max="15383" width="3.83203125" style="2" customWidth="1"/>
    <col min="15384" max="15384" width="3.5" style="2" customWidth="1"/>
    <col min="15385" max="15385" width="4" style="2" customWidth="1"/>
    <col min="15386" max="15386" width="3" style="2" customWidth="1"/>
    <col min="15387" max="15388" width="3.5" style="2" customWidth="1"/>
    <col min="15389" max="15389" width="3.6640625" style="2" customWidth="1"/>
    <col min="15390" max="15390" width="3" style="2" customWidth="1"/>
    <col min="15391" max="15391" width="3.83203125" style="2" customWidth="1"/>
    <col min="15392" max="15392" width="4" style="2" customWidth="1"/>
    <col min="15393" max="15393" width="3.83203125" style="2" customWidth="1"/>
    <col min="15394" max="15394" width="4" style="2" customWidth="1"/>
    <col min="15395" max="15617" width="5.5" style="2"/>
    <col min="15618" max="15618" width="4.1640625" style="2" customWidth="1"/>
    <col min="15619" max="15619" width="26.33203125" style="2" customWidth="1"/>
    <col min="15620" max="15620" width="4.1640625" style="2" customWidth="1"/>
    <col min="15621" max="15621" width="3.5" style="2" customWidth="1"/>
    <col min="15622" max="15622" width="4" style="2" customWidth="1"/>
    <col min="15623" max="15623" width="3.6640625" style="2" customWidth="1"/>
    <col min="15624" max="15624" width="3.5" style="2" customWidth="1"/>
    <col min="15625" max="15625" width="3.83203125" style="2" customWidth="1"/>
    <col min="15626" max="15626" width="3.5" style="2" customWidth="1"/>
    <col min="15627" max="15627" width="3.6640625" style="2" customWidth="1"/>
    <col min="15628" max="15628" width="3.33203125" style="2" customWidth="1"/>
    <col min="15629" max="15629" width="4.6640625" style="2" customWidth="1"/>
    <col min="15630" max="15630" width="3.5" style="2" customWidth="1"/>
    <col min="15631" max="15631" width="3.1640625" style="2" customWidth="1"/>
    <col min="15632" max="15632" width="3.5" style="2" customWidth="1"/>
    <col min="15633" max="15634" width="3.6640625" style="2" customWidth="1"/>
    <col min="15635" max="15636" width="3.5" style="2" customWidth="1"/>
    <col min="15637" max="15637" width="4.1640625" style="2" customWidth="1"/>
    <col min="15638" max="15638" width="3.6640625" style="2" customWidth="1"/>
    <col min="15639" max="15639" width="3.83203125" style="2" customWidth="1"/>
    <col min="15640" max="15640" width="3.5" style="2" customWidth="1"/>
    <col min="15641" max="15641" width="4" style="2" customWidth="1"/>
    <col min="15642" max="15642" width="3" style="2" customWidth="1"/>
    <col min="15643" max="15644" width="3.5" style="2" customWidth="1"/>
    <col min="15645" max="15645" width="3.6640625" style="2" customWidth="1"/>
    <col min="15646" max="15646" width="3" style="2" customWidth="1"/>
    <col min="15647" max="15647" width="3.83203125" style="2" customWidth="1"/>
    <col min="15648" max="15648" width="4" style="2" customWidth="1"/>
    <col min="15649" max="15649" width="3.83203125" style="2" customWidth="1"/>
    <col min="15650" max="15650" width="4" style="2" customWidth="1"/>
    <col min="15651" max="15873" width="5.5" style="2"/>
    <col min="15874" max="15874" width="4.1640625" style="2" customWidth="1"/>
    <col min="15875" max="15875" width="26.33203125" style="2" customWidth="1"/>
    <col min="15876" max="15876" width="4.1640625" style="2" customWidth="1"/>
    <col min="15877" max="15877" width="3.5" style="2" customWidth="1"/>
    <col min="15878" max="15878" width="4" style="2" customWidth="1"/>
    <col min="15879" max="15879" width="3.6640625" style="2" customWidth="1"/>
    <col min="15880" max="15880" width="3.5" style="2" customWidth="1"/>
    <col min="15881" max="15881" width="3.83203125" style="2" customWidth="1"/>
    <col min="15882" max="15882" width="3.5" style="2" customWidth="1"/>
    <col min="15883" max="15883" width="3.6640625" style="2" customWidth="1"/>
    <col min="15884" max="15884" width="3.33203125" style="2" customWidth="1"/>
    <col min="15885" max="15885" width="4.6640625" style="2" customWidth="1"/>
    <col min="15886" max="15886" width="3.5" style="2" customWidth="1"/>
    <col min="15887" max="15887" width="3.1640625" style="2" customWidth="1"/>
    <col min="15888" max="15888" width="3.5" style="2" customWidth="1"/>
    <col min="15889" max="15890" width="3.6640625" style="2" customWidth="1"/>
    <col min="15891" max="15892" width="3.5" style="2" customWidth="1"/>
    <col min="15893" max="15893" width="4.1640625" style="2" customWidth="1"/>
    <col min="15894" max="15894" width="3.6640625" style="2" customWidth="1"/>
    <col min="15895" max="15895" width="3.83203125" style="2" customWidth="1"/>
    <col min="15896" max="15896" width="3.5" style="2" customWidth="1"/>
    <col min="15897" max="15897" width="4" style="2" customWidth="1"/>
    <col min="15898" max="15898" width="3" style="2" customWidth="1"/>
    <col min="15899" max="15900" width="3.5" style="2" customWidth="1"/>
    <col min="15901" max="15901" width="3.6640625" style="2" customWidth="1"/>
    <col min="15902" max="15902" width="3" style="2" customWidth="1"/>
    <col min="15903" max="15903" width="3.83203125" style="2" customWidth="1"/>
    <col min="15904" max="15904" width="4" style="2" customWidth="1"/>
    <col min="15905" max="15905" width="3.83203125" style="2" customWidth="1"/>
    <col min="15906" max="15906" width="4" style="2" customWidth="1"/>
    <col min="15907" max="16129" width="5.5" style="2"/>
    <col min="16130" max="16130" width="4.1640625" style="2" customWidth="1"/>
    <col min="16131" max="16131" width="26.33203125" style="2" customWidth="1"/>
    <col min="16132" max="16132" width="4.1640625" style="2" customWidth="1"/>
    <col min="16133" max="16133" width="3.5" style="2" customWidth="1"/>
    <col min="16134" max="16134" width="4" style="2" customWidth="1"/>
    <col min="16135" max="16135" width="3.6640625" style="2" customWidth="1"/>
    <col min="16136" max="16136" width="3.5" style="2" customWidth="1"/>
    <col min="16137" max="16137" width="3.83203125" style="2" customWidth="1"/>
    <col min="16138" max="16138" width="3.5" style="2" customWidth="1"/>
    <col min="16139" max="16139" width="3.6640625" style="2" customWidth="1"/>
    <col min="16140" max="16140" width="3.33203125" style="2" customWidth="1"/>
    <col min="16141" max="16141" width="4.6640625" style="2" customWidth="1"/>
    <col min="16142" max="16142" width="3.5" style="2" customWidth="1"/>
    <col min="16143" max="16143" width="3.1640625" style="2" customWidth="1"/>
    <col min="16144" max="16144" width="3.5" style="2" customWidth="1"/>
    <col min="16145" max="16146" width="3.6640625" style="2" customWidth="1"/>
    <col min="16147" max="16148" width="3.5" style="2" customWidth="1"/>
    <col min="16149" max="16149" width="4.1640625" style="2" customWidth="1"/>
    <col min="16150" max="16150" width="3.6640625" style="2" customWidth="1"/>
    <col min="16151" max="16151" width="3.83203125" style="2" customWidth="1"/>
    <col min="16152" max="16152" width="3.5" style="2" customWidth="1"/>
    <col min="16153" max="16153" width="4" style="2" customWidth="1"/>
    <col min="16154" max="16154" width="3" style="2" customWidth="1"/>
    <col min="16155" max="16156" width="3.5" style="2" customWidth="1"/>
    <col min="16157" max="16157" width="3.6640625" style="2" customWidth="1"/>
    <col min="16158" max="16158" width="3" style="2" customWidth="1"/>
    <col min="16159" max="16159" width="3.83203125" style="2" customWidth="1"/>
    <col min="16160" max="16160" width="4" style="2" customWidth="1"/>
    <col min="16161" max="16161" width="3.83203125" style="2" customWidth="1"/>
    <col min="16162" max="16162" width="4" style="2" customWidth="1"/>
    <col min="16163" max="16384" width="5.5" style="2"/>
  </cols>
  <sheetData>
    <row r="1" spans="1:36" s="1" customFormat="1" ht="25" customHeight="1" x14ac:dyDescent="0.15">
      <c r="A1" s="772" t="s">
        <v>227</v>
      </c>
      <c r="B1" s="772"/>
      <c r="C1" s="772"/>
      <c r="D1" s="772"/>
      <c r="E1" s="772"/>
      <c r="F1" s="772"/>
      <c r="G1" s="772"/>
      <c r="H1" s="772"/>
      <c r="I1" s="772"/>
      <c r="J1" s="772"/>
      <c r="K1" s="772"/>
      <c r="L1" s="772"/>
      <c r="M1" s="772"/>
      <c r="N1" s="772"/>
      <c r="O1" s="772"/>
      <c r="P1" s="772"/>
      <c r="Q1" s="772"/>
      <c r="R1" s="772"/>
      <c r="S1" s="772"/>
      <c r="T1" s="772"/>
      <c r="U1" s="772"/>
      <c r="V1" s="772"/>
      <c r="W1" s="772"/>
      <c r="X1" s="772"/>
      <c r="Y1" s="772"/>
      <c r="Z1" s="772"/>
      <c r="AA1" s="772"/>
      <c r="AB1" s="773"/>
      <c r="AC1" s="981" t="s">
        <v>299</v>
      </c>
      <c r="AD1" s="981"/>
      <c r="AE1" s="981"/>
      <c r="AF1" s="981"/>
    </row>
    <row r="2" spans="1:36" s="17" customFormat="1" ht="15.75" customHeight="1" x14ac:dyDescent="0.2">
      <c r="A2" s="835"/>
      <c r="B2" s="835"/>
      <c r="C2" s="835"/>
      <c r="D2" s="835"/>
      <c r="E2" s="835"/>
      <c r="F2" s="835"/>
      <c r="G2" s="835"/>
      <c r="H2" s="835"/>
      <c r="I2" s="835"/>
      <c r="J2" s="835"/>
      <c r="K2" s="835"/>
      <c r="L2" s="835"/>
      <c r="M2" s="835"/>
      <c r="N2" s="835"/>
      <c r="O2" s="835"/>
      <c r="P2" s="835"/>
      <c r="Q2" s="835"/>
      <c r="R2" s="835"/>
      <c r="S2" s="835"/>
      <c r="T2" s="835"/>
      <c r="U2" s="210"/>
      <c r="V2" s="192"/>
      <c r="W2" s="192"/>
      <c r="X2" s="192"/>
      <c r="Y2" s="192"/>
      <c r="Z2" s="192"/>
      <c r="AA2" s="192"/>
      <c r="AB2" s="982"/>
      <c r="AC2" s="982"/>
      <c r="AD2" s="982"/>
      <c r="AE2" s="982"/>
      <c r="AF2" s="982"/>
    </row>
    <row r="3" spans="1:36" s="84" customFormat="1" ht="24" customHeight="1" x14ac:dyDescent="0.15">
      <c r="A3" s="890" t="s">
        <v>294</v>
      </c>
      <c r="B3" s="845" t="s">
        <v>229</v>
      </c>
      <c r="C3" s="849" t="s">
        <v>55</v>
      </c>
      <c r="D3" s="983" t="s">
        <v>585</v>
      </c>
      <c r="E3" s="984"/>
      <c r="F3" s="984"/>
      <c r="G3" s="985"/>
      <c r="H3" s="983" t="s">
        <v>586</v>
      </c>
      <c r="I3" s="984"/>
      <c r="J3" s="984"/>
      <c r="K3" s="984"/>
      <c r="L3" s="984"/>
      <c r="M3" s="984"/>
      <c r="N3" s="922" t="s">
        <v>6</v>
      </c>
      <c r="O3" s="923"/>
      <c r="P3" s="923"/>
      <c r="Q3" s="923"/>
      <c r="R3" s="923"/>
      <c r="S3" s="923"/>
      <c r="T3" s="923"/>
      <c r="U3" s="923"/>
      <c r="V3" s="923"/>
      <c r="W3" s="923"/>
      <c r="X3" s="923"/>
      <c r="Y3" s="923"/>
      <c r="Z3" s="923"/>
      <c r="AA3" s="923"/>
      <c r="AB3" s="923"/>
      <c r="AC3" s="923"/>
      <c r="AD3" s="923"/>
      <c r="AE3" s="923"/>
      <c r="AF3" s="924"/>
    </row>
    <row r="4" spans="1:36" s="84" customFormat="1" ht="24.75" customHeight="1" x14ac:dyDescent="0.15">
      <c r="A4" s="891"/>
      <c r="B4" s="892"/>
      <c r="C4" s="882"/>
      <c r="D4" s="986"/>
      <c r="E4" s="987"/>
      <c r="F4" s="987"/>
      <c r="G4" s="988"/>
      <c r="H4" s="986"/>
      <c r="I4" s="987"/>
      <c r="J4" s="987"/>
      <c r="K4" s="987"/>
      <c r="L4" s="987"/>
      <c r="M4" s="987"/>
      <c r="N4" s="943" t="s">
        <v>471</v>
      </c>
      <c r="O4" s="789" t="s">
        <v>587</v>
      </c>
      <c r="P4" s="789" t="s">
        <v>472</v>
      </c>
      <c r="Q4" s="789" t="s">
        <v>476</v>
      </c>
      <c r="R4" s="895" t="s">
        <v>79</v>
      </c>
      <c r="S4" s="896"/>
      <c r="T4" s="896"/>
      <c r="U4" s="896"/>
      <c r="V4" s="896"/>
      <c r="W4" s="896"/>
      <c r="X4" s="896"/>
      <c r="Y4" s="896"/>
      <c r="Z4" s="896"/>
      <c r="AA4" s="896"/>
      <c r="AB4" s="786" t="s">
        <v>230</v>
      </c>
      <c r="AC4" s="787"/>
      <c r="AD4" s="787"/>
      <c r="AE4" s="787"/>
      <c r="AF4" s="788"/>
    </row>
    <row r="5" spans="1:36" s="84" customFormat="1" ht="18.75" customHeight="1" x14ac:dyDescent="0.15">
      <c r="A5" s="891"/>
      <c r="B5" s="892"/>
      <c r="C5" s="882"/>
      <c r="D5" s="976" t="s">
        <v>147</v>
      </c>
      <c r="E5" s="789" t="s">
        <v>150</v>
      </c>
      <c r="F5" s="789" t="s">
        <v>176</v>
      </c>
      <c r="G5" s="789" t="s">
        <v>186</v>
      </c>
      <c r="H5" s="789" t="s">
        <v>231</v>
      </c>
      <c r="I5" s="789" t="s">
        <v>232</v>
      </c>
      <c r="J5" s="789" t="s">
        <v>233</v>
      </c>
      <c r="K5" s="789" t="s">
        <v>234</v>
      </c>
      <c r="L5" s="789" t="s">
        <v>582</v>
      </c>
      <c r="M5" s="789" t="s">
        <v>235</v>
      </c>
      <c r="N5" s="943"/>
      <c r="O5" s="789"/>
      <c r="P5" s="789"/>
      <c r="Q5" s="789"/>
      <c r="R5" s="789" t="s">
        <v>401</v>
      </c>
      <c r="S5" s="789" t="s">
        <v>402</v>
      </c>
      <c r="T5" s="789" t="s">
        <v>403</v>
      </c>
      <c r="U5" s="789" t="s">
        <v>422</v>
      </c>
      <c r="V5" s="787" t="s">
        <v>18</v>
      </c>
      <c r="W5" s="787"/>
      <c r="X5" s="787"/>
      <c r="Y5" s="787"/>
      <c r="Z5" s="787"/>
      <c r="AA5" s="788"/>
      <c r="AB5" s="943" t="s">
        <v>236</v>
      </c>
      <c r="AC5" s="789" t="s">
        <v>478</v>
      </c>
      <c r="AD5" s="789" t="s">
        <v>20</v>
      </c>
      <c r="AE5" s="789" t="s">
        <v>21</v>
      </c>
      <c r="AF5" s="789" t="s">
        <v>237</v>
      </c>
    </row>
    <row r="6" spans="1:36" s="84" customFormat="1" ht="25" customHeight="1" x14ac:dyDescent="0.15">
      <c r="A6" s="891"/>
      <c r="B6" s="892"/>
      <c r="C6" s="882"/>
      <c r="D6" s="976"/>
      <c r="E6" s="789"/>
      <c r="F6" s="789"/>
      <c r="G6" s="789"/>
      <c r="H6" s="789"/>
      <c r="I6" s="789"/>
      <c r="J6" s="789"/>
      <c r="K6" s="789"/>
      <c r="L6" s="789"/>
      <c r="M6" s="789"/>
      <c r="N6" s="943"/>
      <c r="O6" s="789"/>
      <c r="P6" s="789"/>
      <c r="Q6" s="789"/>
      <c r="R6" s="789"/>
      <c r="S6" s="789"/>
      <c r="T6" s="789"/>
      <c r="U6" s="789"/>
      <c r="V6" s="794" t="s">
        <v>416</v>
      </c>
      <c r="W6" s="980"/>
      <c r="X6" s="980"/>
      <c r="Y6" s="977" t="s">
        <v>417</v>
      </c>
      <c r="Z6" s="978"/>
      <c r="AA6" s="979"/>
      <c r="AB6" s="943"/>
      <c r="AC6" s="789"/>
      <c r="AD6" s="789"/>
      <c r="AE6" s="789"/>
      <c r="AF6" s="789"/>
    </row>
    <row r="7" spans="1:36" s="26" customFormat="1" ht="104.25" customHeight="1" x14ac:dyDescent="0.15">
      <c r="A7" s="891"/>
      <c r="B7" s="892"/>
      <c r="C7" s="882"/>
      <c r="D7" s="976"/>
      <c r="E7" s="789"/>
      <c r="F7" s="789"/>
      <c r="G7" s="789"/>
      <c r="H7" s="789"/>
      <c r="I7" s="789"/>
      <c r="J7" s="789"/>
      <c r="K7" s="789"/>
      <c r="L7" s="789"/>
      <c r="M7" s="789"/>
      <c r="N7" s="943"/>
      <c r="O7" s="789"/>
      <c r="P7" s="789"/>
      <c r="Q7" s="789"/>
      <c r="R7" s="789"/>
      <c r="S7" s="789"/>
      <c r="T7" s="789"/>
      <c r="U7" s="789"/>
      <c r="V7" s="211" t="s">
        <v>238</v>
      </c>
      <c r="W7" s="212" t="s">
        <v>583</v>
      </c>
      <c r="X7" s="212" t="s">
        <v>240</v>
      </c>
      <c r="Y7" s="213" t="s">
        <v>584</v>
      </c>
      <c r="Z7" s="213" t="s">
        <v>368</v>
      </c>
      <c r="AA7" s="213" t="s">
        <v>15</v>
      </c>
      <c r="AB7" s="943"/>
      <c r="AC7" s="789"/>
      <c r="AD7" s="789"/>
      <c r="AE7" s="789"/>
      <c r="AF7" s="789"/>
    </row>
    <row r="8" spans="1:36" s="36" customFormat="1" ht="15" customHeight="1" x14ac:dyDescent="0.15">
      <c r="A8" s="196">
        <v>1</v>
      </c>
      <c r="B8" s="196">
        <v>2</v>
      </c>
      <c r="C8" s="196">
        <v>3</v>
      </c>
      <c r="D8" s="196">
        <v>4</v>
      </c>
      <c r="E8" s="196">
        <v>5</v>
      </c>
      <c r="F8" s="196">
        <v>6</v>
      </c>
      <c r="G8" s="196">
        <v>7</v>
      </c>
      <c r="H8" s="196">
        <v>8</v>
      </c>
      <c r="I8" s="196">
        <v>9</v>
      </c>
      <c r="J8" s="196">
        <v>10</v>
      </c>
      <c r="K8" s="196">
        <v>11</v>
      </c>
      <c r="L8" s="196">
        <v>12</v>
      </c>
      <c r="M8" s="196">
        <v>13</v>
      </c>
      <c r="N8" s="196">
        <v>14</v>
      </c>
      <c r="O8" s="196">
        <v>15</v>
      </c>
      <c r="P8" s="196">
        <v>16</v>
      </c>
      <c r="Q8" s="196">
        <v>17</v>
      </c>
      <c r="R8" s="196">
        <v>18</v>
      </c>
      <c r="S8" s="196">
        <v>19</v>
      </c>
      <c r="T8" s="196">
        <v>20</v>
      </c>
      <c r="U8" s="196">
        <v>21</v>
      </c>
      <c r="V8" s="196">
        <v>22</v>
      </c>
      <c r="W8" s="196">
        <v>23</v>
      </c>
      <c r="X8" s="196">
        <v>24</v>
      </c>
      <c r="Y8" s="196">
        <v>25</v>
      </c>
      <c r="Z8" s="196">
        <v>26</v>
      </c>
      <c r="AA8" s="196">
        <v>27</v>
      </c>
      <c r="AB8" s="196">
        <v>28</v>
      </c>
      <c r="AC8" s="196">
        <v>29</v>
      </c>
      <c r="AD8" s="196">
        <v>30</v>
      </c>
      <c r="AE8" s="196">
        <v>31</v>
      </c>
      <c r="AF8" s="196">
        <v>32</v>
      </c>
    </row>
    <row r="9" spans="1:36" s="37" customFormat="1" ht="25" customHeight="1" x14ac:dyDescent="0.15">
      <c r="A9" s="197"/>
      <c r="B9" s="198" t="s">
        <v>243</v>
      </c>
      <c r="C9" s="199">
        <f>SUM(D9:G9)</f>
        <v>0</v>
      </c>
      <c r="D9" s="686"/>
      <c r="E9" s="535"/>
      <c r="F9" s="535"/>
      <c r="G9" s="535"/>
      <c r="H9" s="742"/>
      <c r="I9" s="685"/>
      <c r="J9" s="685"/>
      <c r="K9" s="685"/>
      <c r="L9" s="685"/>
      <c r="M9" s="685"/>
      <c r="N9" s="707">
        <f>SUM(O9:P9)</f>
        <v>0</v>
      </c>
      <c r="O9" s="686"/>
      <c r="P9" s="686"/>
      <c r="Q9" s="686"/>
      <c r="R9" s="743"/>
      <c r="S9" s="743"/>
      <c r="T9" s="743"/>
      <c r="U9" s="743"/>
      <c r="V9" s="686"/>
      <c r="W9" s="686"/>
      <c r="X9" s="686"/>
      <c r="Y9" s="686"/>
      <c r="Z9" s="686"/>
      <c r="AA9" s="686"/>
      <c r="AB9" s="707">
        <f>SUM(AC9:AD9)</f>
        <v>0</v>
      </c>
      <c r="AC9" s="686"/>
      <c r="AD9" s="686"/>
      <c r="AE9" s="686"/>
      <c r="AF9" s="686"/>
      <c r="AG9" s="138" t="str">
        <f t="shared" ref="AG9:AG19" si="0">IF(N9=O9+P9,"Đúng","Sai")</f>
        <v>Đúng</v>
      </c>
      <c r="AH9" s="138" t="str">
        <f>IF(AND(R9&lt;=N9,S9&lt;=N9,T9&lt;=N9,U9&lt;=N9),"Đúng","Sai")</f>
        <v>Đúng</v>
      </c>
      <c r="AI9" s="138" t="str">
        <f>IF(AB9=AC9+AD9,"Đúng","Sai")</f>
        <v>Đúng</v>
      </c>
      <c r="AJ9" s="138" t="str">
        <f t="shared" ref="AJ9:AJ19" si="1">IF(AE9&lt;=AD9,"Đúng","Sai")</f>
        <v>Đúng</v>
      </c>
    </row>
    <row r="10" spans="1:36" s="37" customFormat="1" ht="25" customHeight="1" x14ac:dyDescent="0.15">
      <c r="A10" s="200"/>
      <c r="B10" s="201" t="s">
        <v>418</v>
      </c>
      <c r="C10" s="203">
        <f t="shared" ref="C10:C18" si="2">SUM(D10:G10)</f>
        <v>0</v>
      </c>
      <c r="D10" s="104"/>
      <c r="E10" s="535"/>
      <c r="F10" s="535"/>
      <c r="G10" s="535"/>
      <c r="H10" s="677"/>
      <c r="I10" s="104"/>
      <c r="J10" s="104"/>
      <c r="K10" s="104"/>
      <c r="L10" s="104"/>
      <c r="M10" s="104"/>
      <c r="N10" s="708">
        <f>SUM(O10:P10)</f>
        <v>0</v>
      </c>
      <c r="O10" s="104"/>
      <c r="P10" s="104"/>
      <c r="Q10" s="104"/>
      <c r="R10" s="104"/>
      <c r="S10" s="104"/>
      <c r="T10" s="104"/>
      <c r="U10" s="104"/>
      <c r="V10" s="104"/>
      <c r="W10" s="104"/>
      <c r="X10" s="104"/>
      <c r="Y10" s="104"/>
      <c r="Z10" s="104"/>
      <c r="AA10" s="104"/>
      <c r="AB10" s="708">
        <f>SUM(AC10:AD10)</f>
        <v>0</v>
      </c>
      <c r="AC10" s="104"/>
      <c r="AD10" s="104"/>
      <c r="AE10" s="104"/>
      <c r="AF10" s="104"/>
      <c r="AG10" s="138" t="str">
        <f t="shared" si="0"/>
        <v>Đúng</v>
      </c>
      <c r="AH10" s="138" t="str">
        <f t="shared" ref="AH10:AH19" si="3">IF(AND(R10&lt;=N10,S10&lt;=N10,T10&lt;=N10,U10&lt;=N10),"Đúng","Sai")</f>
        <v>Đúng</v>
      </c>
      <c r="AI10" s="138" t="str">
        <f t="shared" ref="AI10:AI19" si="4">IF(AB10=AC10+AD10,"Đúng","Sai")</f>
        <v>Đúng</v>
      </c>
      <c r="AJ10" s="138" t="str">
        <f t="shared" si="1"/>
        <v>Đúng</v>
      </c>
    </row>
    <row r="11" spans="1:36" s="5" customFormat="1" ht="25" customHeight="1" x14ac:dyDescent="0.15">
      <c r="A11" s="204"/>
      <c r="B11" s="201" t="s">
        <v>579</v>
      </c>
      <c r="C11" s="203">
        <f t="shared" si="2"/>
        <v>0</v>
      </c>
      <c r="D11" s="104"/>
      <c r="E11" s="535"/>
      <c r="F11" s="535"/>
      <c r="G11" s="535"/>
      <c r="H11" s="535"/>
      <c r="I11" s="535"/>
      <c r="J11" s="535"/>
      <c r="K11" s="104"/>
      <c r="L11" s="104"/>
      <c r="M11" s="104"/>
      <c r="N11" s="708">
        <f t="shared" ref="N11:N19" si="5">SUM(O11:P11)</f>
        <v>0</v>
      </c>
      <c r="O11" s="104"/>
      <c r="P11" s="104"/>
      <c r="Q11" s="104"/>
      <c r="R11" s="104"/>
      <c r="S11" s="104"/>
      <c r="T11" s="104"/>
      <c r="U11" s="104"/>
      <c r="V11" s="104"/>
      <c r="W11" s="104"/>
      <c r="X11" s="104"/>
      <c r="Y11" s="104"/>
      <c r="Z11" s="104"/>
      <c r="AA11" s="104"/>
      <c r="AB11" s="708">
        <f t="shared" ref="AB11:AB19" si="6">SUM(AC11:AD11)</f>
        <v>0</v>
      </c>
      <c r="AC11" s="104"/>
      <c r="AD11" s="104"/>
      <c r="AE11" s="104"/>
      <c r="AF11" s="104"/>
      <c r="AG11" s="138" t="str">
        <f t="shared" si="0"/>
        <v>Đúng</v>
      </c>
      <c r="AH11" s="138" t="str">
        <f t="shared" si="3"/>
        <v>Đúng</v>
      </c>
      <c r="AI11" s="138" t="str">
        <f t="shared" si="4"/>
        <v>Đúng</v>
      </c>
      <c r="AJ11" s="138" t="str">
        <f t="shared" si="1"/>
        <v>Đúng</v>
      </c>
    </row>
    <row r="12" spans="1:36" s="5" customFormat="1" ht="25" customHeight="1" x14ac:dyDescent="0.15">
      <c r="A12" s="200"/>
      <c r="B12" s="201" t="s">
        <v>580</v>
      </c>
      <c r="C12" s="203">
        <f t="shared" si="2"/>
        <v>0</v>
      </c>
      <c r="D12" s="104"/>
      <c r="E12" s="535"/>
      <c r="F12" s="535"/>
      <c r="G12" s="535"/>
      <c r="H12" s="677"/>
      <c r="I12" s="104"/>
      <c r="J12" s="104"/>
      <c r="K12" s="104"/>
      <c r="L12" s="104"/>
      <c r="M12" s="104"/>
      <c r="N12" s="708">
        <f t="shared" si="5"/>
        <v>0</v>
      </c>
      <c r="O12" s="104"/>
      <c r="P12" s="104"/>
      <c r="Q12" s="104"/>
      <c r="R12" s="104"/>
      <c r="S12" s="104"/>
      <c r="T12" s="104"/>
      <c r="U12" s="104"/>
      <c r="V12" s="104"/>
      <c r="W12" s="104"/>
      <c r="X12" s="104"/>
      <c r="Y12" s="104"/>
      <c r="Z12" s="104"/>
      <c r="AA12" s="104"/>
      <c r="AB12" s="708">
        <f t="shared" si="6"/>
        <v>0</v>
      </c>
      <c r="AC12" s="104"/>
      <c r="AD12" s="104"/>
      <c r="AE12" s="104"/>
      <c r="AF12" s="104"/>
      <c r="AG12" s="138" t="str">
        <f t="shared" si="0"/>
        <v>Đúng</v>
      </c>
      <c r="AH12" s="138" t="str">
        <f t="shared" si="3"/>
        <v>Đúng</v>
      </c>
      <c r="AI12" s="138" t="str">
        <f t="shared" si="4"/>
        <v>Đúng</v>
      </c>
      <c r="AJ12" s="138" t="str">
        <f t="shared" si="1"/>
        <v>Đúng</v>
      </c>
    </row>
    <row r="13" spans="1:36" s="5" customFormat="1" ht="25" customHeight="1" x14ac:dyDescent="0.15">
      <c r="A13" s="204"/>
      <c r="B13" s="201" t="s">
        <v>244</v>
      </c>
      <c r="C13" s="203">
        <f t="shared" si="2"/>
        <v>0</v>
      </c>
      <c r="D13" s="104"/>
      <c r="E13" s="104"/>
      <c r="F13" s="535"/>
      <c r="G13" s="535"/>
      <c r="H13" s="677"/>
      <c r="I13" s="104"/>
      <c r="J13" s="104"/>
      <c r="K13" s="104"/>
      <c r="L13" s="104"/>
      <c r="M13" s="104"/>
      <c r="N13" s="708">
        <f t="shared" si="5"/>
        <v>0</v>
      </c>
      <c r="O13" s="104"/>
      <c r="P13" s="104"/>
      <c r="Q13" s="104"/>
      <c r="R13" s="104"/>
      <c r="S13" s="104"/>
      <c r="T13" s="104"/>
      <c r="U13" s="104"/>
      <c r="V13" s="104"/>
      <c r="W13" s="104"/>
      <c r="X13" s="104"/>
      <c r="Y13" s="104"/>
      <c r="Z13" s="104"/>
      <c r="AA13" s="104"/>
      <c r="AB13" s="708">
        <f t="shared" si="6"/>
        <v>0</v>
      </c>
      <c r="AC13" s="104"/>
      <c r="AD13" s="104"/>
      <c r="AE13" s="104"/>
      <c r="AF13" s="104"/>
      <c r="AG13" s="138" t="str">
        <f t="shared" si="0"/>
        <v>Đúng</v>
      </c>
      <c r="AH13" s="138" t="str">
        <f t="shared" si="3"/>
        <v>Đúng</v>
      </c>
      <c r="AI13" s="138" t="str">
        <f t="shared" si="4"/>
        <v>Đúng</v>
      </c>
      <c r="AJ13" s="138" t="str">
        <f t="shared" si="1"/>
        <v>Đúng</v>
      </c>
    </row>
    <row r="14" spans="1:36" s="5" customFormat="1" ht="36" x14ac:dyDescent="0.15">
      <c r="A14" s="200"/>
      <c r="B14" s="216" t="s">
        <v>419</v>
      </c>
      <c r="C14" s="203">
        <f t="shared" si="2"/>
        <v>0</v>
      </c>
      <c r="D14" s="709"/>
      <c r="E14" s="104"/>
      <c r="F14" s="535"/>
      <c r="G14" s="535"/>
      <c r="H14" s="535"/>
      <c r="I14" s="104"/>
      <c r="J14" s="104"/>
      <c r="K14" s="104"/>
      <c r="L14" s="104"/>
      <c r="M14" s="104"/>
      <c r="N14" s="708">
        <f t="shared" si="5"/>
        <v>0</v>
      </c>
      <c r="O14" s="676"/>
      <c r="P14" s="676"/>
      <c r="Q14" s="676"/>
      <c r="R14" s="676"/>
      <c r="S14" s="676"/>
      <c r="T14" s="676"/>
      <c r="U14" s="676"/>
      <c r="V14" s="676"/>
      <c r="W14" s="676"/>
      <c r="X14" s="676"/>
      <c r="Y14" s="676"/>
      <c r="Z14" s="676"/>
      <c r="AA14" s="676"/>
      <c r="AB14" s="708">
        <f t="shared" si="6"/>
        <v>0</v>
      </c>
      <c r="AC14" s="676"/>
      <c r="AD14" s="676"/>
      <c r="AE14" s="676"/>
      <c r="AF14" s="676"/>
      <c r="AG14" s="138" t="str">
        <f t="shared" si="0"/>
        <v>Đúng</v>
      </c>
      <c r="AH14" s="138" t="str">
        <f t="shared" si="3"/>
        <v>Đúng</v>
      </c>
      <c r="AI14" s="138" t="str">
        <f t="shared" si="4"/>
        <v>Đúng</v>
      </c>
      <c r="AJ14" s="138" t="str">
        <f t="shared" si="1"/>
        <v>Đúng</v>
      </c>
    </row>
    <row r="15" spans="1:36" s="5" customFormat="1" ht="25" customHeight="1" x14ac:dyDescent="0.15">
      <c r="A15" s="204"/>
      <c r="B15" s="201" t="s">
        <v>245</v>
      </c>
      <c r="C15" s="203">
        <f t="shared" si="2"/>
        <v>0</v>
      </c>
      <c r="D15" s="104"/>
      <c r="E15" s="104"/>
      <c r="F15" s="535"/>
      <c r="G15" s="535"/>
      <c r="H15" s="535"/>
      <c r="I15" s="535"/>
      <c r="J15" s="535"/>
      <c r="K15" s="104"/>
      <c r="L15" s="104"/>
      <c r="M15" s="104"/>
      <c r="N15" s="708">
        <f t="shared" si="5"/>
        <v>0</v>
      </c>
      <c r="O15" s="104"/>
      <c r="P15" s="104"/>
      <c r="Q15" s="104"/>
      <c r="R15" s="104"/>
      <c r="S15" s="104"/>
      <c r="T15" s="104"/>
      <c r="U15" s="104"/>
      <c r="V15" s="104"/>
      <c r="W15" s="104"/>
      <c r="X15" s="104"/>
      <c r="Y15" s="104"/>
      <c r="Z15" s="104"/>
      <c r="AA15" s="104"/>
      <c r="AB15" s="708">
        <f t="shared" si="6"/>
        <v>0</v>
      </c>
      <c r="AC15" s="104"/>
      <c r="AD15" s="104"/>
      <c r="AE15" s="104"/>
      <c r="AF15" s="104"/>
      <c r="AG15" s="138" t="str">
        <f t="shared" si="0"/>
        <v>Đúng</v>
      </c>
      <c r="AH15" s="138" t="str">
        <f t="shared" si="3"/>
        <v>Đúng</v>
      </c>
      <c r="AI15" s="138" t="str">
        <f t="shared" si="4"/>
        <v>Đúng</v>
      </c>
      <c r="AJ15" s="138" t="str">
        <f t="shared" si="1"/>
        <v>Đúng</v>
      </c>
    </row>
    <row r="16" spans="1:36" s="5" customFormat="1" ht="25" customHeight="1" x14ac:dyDescent="0.15">
      <c r="A16" s="200"/>
      <c r="B16" s="201" t="s">
        <v>581</v>
      </c>
      <c r="C16" s="203">
        <f t="shared" si="2"/>
        <v>0</v>
      </c>
      <c r="D16" s="104"/>
      <c r="E16" s="104"/>
      <c r="F16" s="535"/>
      <c r="G16" s="535"/>
      <c r="H16" s="677"/>
      <c r="I16" s="104"/>
      <c r="J16" s="535"/>
      <c r="K16" s="535"/>
      <c r="L16" s="104"/>
      <c r="M16" s="104"/>
      <c r="N16" s="708">
        <f t="shared" si="5"/>
        <v>0</v>
      </c>
      <c r="O16" s="104"/>
      <c r="P16" s="104"/>
      <c r="Q16" s="104"/>
      <c r="R16" s="104"/>
      <c r="S16" s="104"/>
      <c r="T16" s="104"/>
      <c r="U16" s="104"/>
      <c r="V16" s="104"/>
      <c r="W16" s="104"/>
      <c r="X16" s="104"/>
      <c r="Y16" s="104"/>
      <c r="Z16" s="104"/>
      <c r="AA16" s="104"/>
      <c r="AB16" s="708">
        <f t="shared" si="6"/>
        <v>0</v>
      </c>
      <c r="AC16" s="104"/>
      <c r="AD16" s="104"/>
      <c r="AE16" s="104"/>
      <c r="AF16" s="104"/>
      <c r="AG16" s="138" t="str">
        <f t="shared" si="0"/>
        <v>Đúng</v>
      </c>
      <c r="AH16" s="138" t="str">
        <f t="shared" si="3"/>
        <v>Đúng</v>
      </c>
      <c r="AI16" s="138" t="str">
        <f t="shared" si="4"/>
        <v>Đúng</v>
      </c>
      <c r="AJ16" s="138" t="str">
        <f t="shared" si="1"/>
        <v>Đúng</v>
      </c>
    </row>
    <row r="17" spans="1:36" s="5" customFormat="1" ht="25" customHeight="1" x14ac:dyDescent="0.15">
      <c r="A17" s="204"/>
      <c r="B17" s="201" t="s">
        <v>246</v>
      </c>
      <c r="C17" s="203">
        <f t="shared" si="2"/>
        <v>0</v>
      </c>
      <c r="D17" s="104"/>
      <c r="E17" s="104"/>
      <c r="F17" s="104"/>
      <c r="G17" s="535"/>
      <c r="H17" s="535"/>
      <c r="I17" s="104"/>
      <c r="J17" s="535"/>
      <c r="K17" s="535"/>
      <c r="L17" s="104"/>
      <c r="M17" s="104"/>
      <c r="N17" s="708">
        <f t="shared" si="5"/>
        <v>0</v>
      </c>
      <c r="O17" s="104"/>
      <c r="P17" s="104"/>
      <c r="Q17" s="104"/>
      <c r="R17" s="104"/>
      <c r="S17" s="104"/>
      <c r="T17" s="104"/>
      <c r="U17" s="104"/>
      <c r="V17" s="104"/>
      <c r="W17" s="104"/>
      <c r="X17" s="104"/>
      <c r="Y17" s="104"/>
      <c r="Z17" s="104"/>
      <c r="AA17" s="104"/>
      <c r="AB17" s="708">
        <f t="shared" si="6"/>
        <v>0</v>
      </c>
      <c r="AC17" s="104"/>
      <c r="AD17" s="104"/>
      <c r="AE17" s="104"/>
      <c r="AF17" s="104"/>
      <c r="AG17" s="138" t="str">
        <f t="shared" si="0"/>
        <v>Đúng</v>
      </c>
      <c r="AH17" s="138" t="str">
        <f t="shared" si="3"/>
        <v>Đúng</v>
      </c>
      <c r="AI17" s="138" t="str">
        <f t="shared" si="4"/>
        <v>Đúng</v>
      </c>
      <c r="AJ17" s="138" t="str">
        <f t="shared" si="1"/>
        <v>Đúng</v>
      </c>
    </row>
    <row r="18" spans="1:36" s="5" customFormat="1" ht="25.5" customHeight="1" x14ac:dyDescent="0.15">
      <c r="A18" s="200"/>
      <c r="B18" s="201" t="s">
        <v>296</v>
      </c>
      <c r="C18" s="203">
        <f t="shared" si="2"/>
        <v>0</v>
      </c>
      <c r="D18" s="104"/>
      <c r="E18" s="104"/>
      <c r="F18" s="104"/>
      <c r="G18" s="535"/>
      <c r="H18" s="677"/>
      <c r="I18" s="535"/>
      <c r="J18" s="535"/>
      <c r="K18" s="535"/>
      <c r="L18" s="104"/>
      <c r="M18" s="104"/>
      <c r="N18" s="708">
        <f t="shared" si="5"/>
        <v>0</v>
      </c>
      <c r="O18" s="104"/>
      <c r="P18" s="104"/>
      <c r="Q18" s="104"/>
      <c r="R18" s="104"/>
      <c r="S18" s="104"/>
      <c r="T18" s="104"/>
      <c r="U18" s="104"/>
      <c r="V18" s="104"/>
      <c r="W18" s="104"/>
      <c r="X18" s="104"/>
      <c r="Y18" s="104"/>
      <c r="Z18" s="104"/>
      <c r="AA18" s="104"/>
      <c r="AB18" s="708">
        <f t="shared" si="6"/>
        <v>0</v>
      </c>
      <c r="AC18" s="104"/>
      <c r="AD18" s="104"/>
      <c r="AE18" s="104"/>
      <c r="AF18" s="104"/>
      <c r="AG18" s="138" t="str">
        <f t="shared" si="0"/>
        <v>Đúng</v>
      </c>
      <c r="AH18" s="138" t="str">
        <f t="shared" si="3"/>
        <v>Đúng</v>
      </c>
      <c r="AI18" s="138" t="str">
        <f t="shared" si="4"/>
        <v>Đúng</v>
      </c>
      <c r="AJ18" s="138" t="str">
        <f t="shared" si="1"/>
        <v>Đúng</v>
      </c>
    </row>
    <row r="19" spans="1:36" s="5" customFormat="1" ht="12" x14ac:dyDescent="0.15">
      <c r="A19" s="200"/>
      <c r="B19" s="201" t="s">
        <v>247</v>
      </c>
      <c r="C19" s="206">
        <f>SUM(D19:G19)</f>
        <v>0</v>
      </c>
      <c r="D19" s="104"/>
      <c r="E19" s="104"/>
      <c r="F19" s="104"/>
      <c r="G19" s="104"/>
      <c r="H19" s="677"/>
      <c r="I19" s="535"/>
      <c r="J19" s="535"/>
      <c r="K19" s="535"/>
      <c r="L19" s="104"/>
      <c r="M19" s="104"/>
      <c r="N19" s="708">
        <f t="shared" si="5"/>
        <v>0</v>
      </c>
      <c r="O19" s="104"/>
      <c r="P19" s="104"/>
      <c r="Q19" s="104"/>
      <c r="R19" s="104"/>
      <c r="S19" s="104"/>
      <c r="T19" s="104"/>
      <c r="U19" s="104"/>
      <c r="V19" s="104"/>
      <c r="W19" s="104"/>
      <c r="X19" s="104"/>
      <c r="Y19" s="104"/>
      <c r="Z19" s="104"/>
      <c r="AA19" s="104"/>
      <c r="AB19" s="708">
        <f t="shared" si="6"/>
        <v>0</v>
      </c>
      <c r="AC19" s="104"/>
      <c r="AD19" s="104"/>
      <c r="AE19" s="104"/>
      <c r="AF19" s="104"/>
      <c r="AG19" s="138" t="str">
        <f t="shared" si="0"/>
        <v>Đúng</v>
      </c>
      <c r="AH19" s="138" t="str">
        <f t="shared" si="3"/>
        <v>Đúng</v>
      </c>
      <c r="AI19" s="138" t="str">
        <f t="shared" si="4"/>
        <v>Đúng</v>
      </c>
      <c r="AJ19" s="138" t="str">
        <f t="shared" si="1"/>
        <v>Đúng</v>
      </c>
    </row>
    <row r="20" spans="1:36" s="82" customFormat="1" ht="21" customHeight="1" x14ac:dyDescent="0.15">
      <c r="A20" s="488" t="s">
        <v>22</v>
      </c>
      <c r="B20" s="488" t="s">
        <v>658</v>
      </c>
      <c r="C20" s="710">
        <f>SUM(C9:C19)</f>
        <v>0</v>
      </c>
      <c r="D20" s="711">
        <f t="shared" ref="D20:AF20" si="7">SUM(D9:D19)</f>
        <v>0</v>
      </c>
      <c r="E20" s="711">
        <f t="shared" si="7"/>
        <v>0</v>
      </c>
      <c r="F20" s="711">
        <f t="shared" si="7"/>
        <v>0</v>
      </c>
      <c r="G20" s="711">
        <f t="shared" si="7"/>
        <v>0</v>
      </c>
      <c r="H20" s="711">
        <f t="shared" si="7"/>
        <v>0</v>
      </c>
      <c r="I20" s="711">
        <f t="shared" si="7"/>
        <v>0</v>
      </c>
      <c r="J20" s="711">
        <f t="shared" si="7"/>
        <v>0</v>
      </c>
      <c r="K20" s="711">
        <f t="shared" si="7"/>
        <v>0</v>
      </c>
      <c r="L20" s="711">
        <f t="shared" si="7"/>
        <v>0</v>
      </c>
      <c r="M20" s="711">
        <f t="shared" si="7"/>
        <v>0</v>
      </c>
      <c r="N20" s="711">
        <f t="shared" si="7"/>
        <v>0</v>
      </c>
      <c r="O20" s="711">
        <f t="shared" si="7"/>
        <v>0</v>
      </c>
      <c r="P20" s="711">
        <f t="shared" si="7"/>
        <v>0</v>
      </c>
      <c r="Q20" s="711">
        <f t="shared" si="7"/>
        <v>0</v>
      </c>
      <c r="R20" s="711">
        <f>SUM(R9:R19)</f>
        <v>0</v>
      </c>
      <c r="S20" s="711">
        <f t="shared" si="7"/>
        <v>0</v>
      </c>
      <c r="T20" s="711">
        <f t="shared" si="7"/>
        <v>0</v>
      </c>
      <c r="U20" s="711">
        <f t="shared" si="7"/>
        <v>0</v>
      </c>
      <c r="V20" s="711">
        <f t="shared" si="7"/>
        <v>0</v>
      </c>
      <c r="W20" s="711">
        <f t="shared" si="7"/>
        <v>0</v>
      </c>
      <c r="X20" s="711">
        <f t="shared" si="7"/>
        <v>0</v>
      </c>
      <c r="Y20" s="711">
        <f t="shared" si="7"/>
        <v>0</v>
      </c>
      <c r="Z20" s="711">
        <f t="shared" si="7"/>
        <v>0</v>
      </c>
      <c r="AA20" s="711">
        <f t="shared" si="7"/>
        <v>0</v>
      </c>
      <c r="AB20" s="711">
        <f t="shared" si="7"/>
        <v>0</v>
      </c>
      <c r="AC20" s="711">
        <f t="shared" si="7"/>
        <v>0</v>
      </c>
      <c r="AD20" s="711">
        <f t="shared" si="7"/>
        <v>0</v>
      </c>
      <c r="AE20" s="711">
        <f t="shared" si="7"/>
        <v>0</v>
      </c>
      <c r="AF20" s="711">
        <f t="shared" si="7"/>
        <v>0</v>
      </c>
    </row>
    <row r="21" spans="1:36" x14ac:dyDescent="0.2">
      <c r="Q21" s="8"/>
      <c r="R21" s="8"/>
      <c r="S21" s="8"/>
      <c r="T21" s="8"/>
      <c r="U21" s="8"/>
      <c r="V21" s="8"/>
      <c r="W21" s="8"/>
      <c r="X21" s="8"/>
      <c r="Y21" s="8"/>
      <c r="Z21" s="8"/>
      <c r="AA21" s="8"/>
    </row>
    <row r="22" spans="1:36" x14ac:dyDescent="0.2">
      <c r="P22" s="108"/>
      <c r="Q22" s="135"/>
      <c r="R22" s="136"/>
      <c r="S22" s="135"/>
      <c r="T22" s="135"/>
      <c r="U22" s="8"/>
      <c r="V22" s="8"/>
      <c r="W22" s="8"/>
      <c r="X22" s="8"/>
      <c r="Z22" s="8"/>
      <c r="AA22" s="8"/>
      <c r="AB22" s="108"/>
    </row>
    <row r="23" spans="1:36" x14ac:dyDescent="0.2">
      <c r="P23" s="108"/>
      <c r="Q23" s="135"/>
      <c r="R23" s="137"/>
      <c r="S23" s="135"/>
      <c r="T23" s="135"/>
      <c r="U23" s="8"/>
      <c r="V23" s="8"/>
      <c r="W23" s="8"/>
      <c r="X23" s="8"/>
      <c r="Y23" s="8"/>
      <c r="Z23" s="8"/>
      <c r="AA23" s="8"/>
      <c r="AB23" s="108"/>
    </row>
    <row r="24" spans="1:36" x14ac:dyDescent="0.2">
      <c r="P24" s="108"/>
      <c r="Q24" s="135"/>
      <c r="R24" s="135"/>
      <c r="S24" s="135"/>
      <c r="T24" s="135"/>
      <c r="U24" s="8"/>
      <c r="V24" s="8"/>
      <c r="W24" s="8"/>
      <c r="X24" s="8"/>
      <c r="Y24" s="8"/>
      <c r="Z24" s="8"/>
      <c r="AA24" s="8"/>
      <c r="AB24" s="108"/>
    </row>
    <row r="25" spans="1:36" x14ac:dyDescent="0.2">
      <c r="Q25" s="135"/>
      <c r="R25" s="135"/>
      <c r="S25" s="135"/>
      <c r="T25" s="135"/>
      <c r="U25" s="8"/>
      <c r="V25" s="8"/>
      <c r="W25" s="8"/>
      <c r="X25" s="8"/>
      <c r="Y25" s="8"/>
      <c r="Z25" s="8"/>
      <c r="AA25" s="8"/>
    </row>
  </sheetData>
  <sheetProtection algorithmName="SHA-512" hashValue="Eg45xAUu4V710kz0UkMug6HZruoxL9nGKk7f0wlLgXRjKcH0mfK2ubc2cTmZaBFOYvWBM3cNxnxdH8z+DttcrQ==" saltValue="nRwc7E/RD/qxULuBXPZWVQ==" spinCount="100000" sheet="1" formatCells="0" formatColumns="0" formatRows="0"/>
  <mergeCells count="38">
    <mergeCell ref="A1:AB1"/>
    <mergeCell ref="AC1:AF1"/>
    <mergeCell ref="A2:T2"/>
    <mergeCell ref="AB2:AF2"/>
    <mergeCell ref="A3:A7"/>
    <mergeCell ref="B3:B7"/>
    <mergeCell ref="C3:C7"/>
    <mergeCell ref="D3:G4"/>
    <mergeCell ref="H3:M4"/>
    <mergeCell ref="N3:AF3"/>
    <mergeCell ref="R5:R7"/>
    <mergeCell ref="S5:S7"/>
    <mergeCell ref="T5:T7"/>
    <mergeCell ref="U5:U7"/>
    <mergeCell ref="AB5:AB7"/>
    <mergeCell ref="O4:O7"/>
    <mergeCell ref="AB4:AF4"/>
    <mergeCell ref="AE5:AE7"/>
    <mergeCell ref="AF5:AF7"/>
    <mergeCell ref="V6:X6"/>
    <mergeCell ref="AC5:AC7"/>
    <mergeCell ref="AD5:AD7"/>
    <mergeCell ref="N4:N7"/>
    <mergeCell ref="Q4:Q7"/>
    <mergeCell ref="R4:AA4"/>
    <mergeCell ref="D5:D7"/>
    <mergeCell ref="E5:E7"/>
    <mergeCell ref="F5:F7"/>
    <mergeCell ref="G5:G7"/>
    <mergeCell ref="Y6:AA6"/>
    <mergeCell ref="M5:M7"/>
    <mergeCell ref="H5:H7"/>
    <mergeCell ref="L5:L7"/>
    <mergeCell ref="I5:I7"/>
    <mergeCell ref="V5:AA5"/>
    <mergeCell ref="J5:J7"/>
    <mergeCell ref="K5:K7"/>
    <mergeCell ref="P4:P7"/>
  </mergeCells>
  <conditionalFormatting sqref="AJ1:AJ1048576 AG9:AI19">
    <cfRule type="cellIs" dxfId="5" priority="1" operator="equal">
      <formula>"Đúng"</formula>
    </cfRule>
  </conditionalFormatting>
  <pageMargins left="0.43307086614173229" right="0" top="0" bottom="0" header="0" footer="0"/>
  <pageSetup paperSize="9" scale="87"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enableFormatConditionsCalculation="0">
    <tabColor rgb="FFFFFF00"/>
    <pageSetUpPr fitToPage="1"/>
  </sheetPr>
  <dimension ref="A1:AH25"/>
  <sheetViews>
    <sheetView topLeftCell="A7" zoomScale="130" zoomScaleNormal="130" zoomScalePageLayoutView="130" workbookViewId="0">
      <selection activeCell="AB14" sqref="AB14"/>
    </sheetView>
  </sheetViews>
  <sheetFormatPr baseColWidth="10" defaultColWidth="5.5" defaultRowHeight="16" x14ac:dyDescent="0.2"/>
  <cols>
    <col min="1" max="1" width="4.1640625" style="24" customWidth="1"/>
    <col min="2" max="2" width="28.1640625" style="2" customWidth="1"/>
    <col min="3" max="3" width="5.33203125" style="2" customWidth="1"/>
    <col min="4" max="7" width="4.33203125" style="2" customWidth="1"/>
    <col min="8" max="8" width="4.83203125" style="21" customWidth="1"/>
    <col min="9" max="9" width="5.6640625" style="2" customWidth="1"/>
    <col min="10" max="15" width="4.33203125" style="2" customWidth="1"/>
    <col min="16" max="16" width="5.83203125" style="2" customWidth="1"/>
    <col min="17" max="17" width="5" style="2" customWidth="1"/>
    <col min="18" max="18" width="5.1640625" style="2" customWidth="1"/>
    <col min="19" max="19" width="5" style="2" customWidth="1"/>
    <col min="20" max="20" width="4.5" style="2" customWidth="1"/>
    <col min="21" max="21" width="4.83203125" style="2" customWidth="1"/>
    <col min="22" max="22" width="6" style="2" customWidth="1"/>
    <col min="23" max="23" width="5.33203125" style="2" customWidth="1"/>
    <col min="24" max="25" width="5.5" style="2" customWidth="1"/>
    <col min="26" max="26" width="4.33203125" style="2" customWidth="1"/>
    <col min="27" max="27" width="4.6640625" style="2" customWidth="1"/>
    <col min="28" max="29" width="4.33203125" style="2" customWidth="1"/>
    <col min="30" max="261" width="5.5" style="2"/>
    <col min="262" max="262" width="4.1640625" style="2" customWidth="1"/>
    <col min="263" max="263" width="28.1640625" style="2" customWidth="1"/>
    <col min="264" max="264" width="5.1640625" style="2" customWidth="1"/>
    <col min="265" max="265" width="4.5" style="2" customWidth="1"/>
    <col min="266" max="288" width="4.33203125" style="2" customWidth="1"/>
    <col min="289" max="517" width="5.5" style="2"/>
    <col min="518" max="518" width="4.1640625" style="2" customWidth="1"/>
    <col min="519" max="519" width="28.1640625" style="2" customWidth="1"/>
    <col min="520" max="520" width="5.1640625" style="2" customWidth="1"/>
    <col min="521" max="521" width="4.5" style="2" customWidth="1"/>
    <col min="522" max="544" width="4.33203125" style="2" customWidth="1"/>
    <col min="545" max="773" width="5.5" style="2"/>
    <col min="774" max="774" width="4.1640625" style="2" customWidth="1"/>
    <col min="775" max="775" width="28.1640625" style="2" customWidth="1"/>
    <col min="776" max="776" width="5.1640625" style="2" customWidth="1"/>
    <col min="777" max="777" width="4.5" style="2" customWidth="1"/>
    <col min="778" max="800" width="4.33203125" style="2" customWidth="1"/>
    <col min="801" max="1029" width="5.5" style="2"/>
    <col min="1030" max="1030" width="4.1640625" style="2" customWidth="1"/>
    <col min="1031" max="1031" width="28.1640625" style="2" customWidth="1"/>
    <col min="1032" max="1032" width="5.1640625" style="2" customWidth="1"/>
    <col min="1033" max="1033" width="4.5" style="2" customWidth="1"/>
    <col min="1034" max="1056" width="4.33203125" style="2" customWidth="1"/>
    <col min="1057" max="1285" width="5.5" style="2"/>
    <col min="1286" max="1286" width="4.1640625" style="2" customWidth="1"/>
    <col min="1287" max="1287" width="28.1640625" style="2" customWidth="1"/>
    <col min="1288" max="1288" width="5.1640625" style="2" customWidth="1"/>
    <col min="1289" max="1289" width="4.5" style="2" customWidth="1"/>
    <col min="1290" max="1312" width="4.33203125" style="2" customWidth="1"/>
    <col min="1313" max="1541" width="5.5" style="2"/>
    <col min="1542" max="1542" width="4.1640625" style="2" customWidth="1"/>
    <col min="1543" max="1543" width="28.1640625" style="2" customWidth="1"/>
    <col min="1544" max="1544" width="5.1640625" style="2" customWidth="1"/>
    <col min="1545" max="1545" width="4.5" style="2" customWidth="1"/>
    <col min="1546" max="1568" width="4.33203125" style="2" customWidth="1"/>
    <col min="1569" max="1797" width="5.5" style="2"/>
    <col min="1798" max="1798" width="4.1640625" style="2" customWidth="1"/>
    <col min="1799" max="1799" width="28.1640625" style="2" customWidth="1"/>
    <col min="1800" max="1800" width="5.1640625" style="2" customWidth="1"/>
    <col min="1801" max="1801" width="4.5" style="2" customWidth="1"/>
    <col min="1802" max="1824" width="4.33203125" style="2" customWidth="1"/>
    <col min="1825" max="2053" width="5.5" style="2"/>
    <col min="2054" max="2054" width="4.1640625" style="2" customWidth="1"/>
    <col min="2055" max="2055" width="28.1640625" style="2" customWidth="1"/>
    <col min="2056" max="2056" width="5.1640625" style="2" customWidth="1"/>
    <col min="2057" max="2057" width="4.5" style="2" customWidth="1"/>
    <col min="2058" max="2080" width="4.33203125" style="2" customWidth="1"/>
    <col min="2081" max="2309" width="5.5" style="2"/>
    <col min="2310" max="2310" width="4.1640625" style="2" customWidth="1"/>
    <col min="2311" max="2311" width="28.1640625" style="2" customWidth="1"/>
    <col min="2312" max="2312" width="5.1640625" style="2" customWidth="1"/>
    <col min="2313" max="2313" width="4.5" style="2" customWidth="1"/>
    <col min="2314" max="2336" width="4.33203125" style="2" customWidth="1"/>
    <col min="2337" max="2565" width="5.5" style="2"/>
    <col min="2566" max="2566" width="4.1640625" style="2" customWidth="1"/>
    <col min="2567" max="2567" width="28.1640625" style="2" customWidth="1"/>
    <col min="2568" max="2568" width="5.1640625" style="2" customWidth="1"/>
    <col min="2569" max="2569" width="4.5" style="2" customWidth="1"/>
    <col min="2570" max="2592" width="4.33203125" style="2" customWidth="1"/>
    <col min="2593" max="2821" width="5.5" style="2"/>
    <col min="2822" max="2822" width="4.1640625" style="2" customWidth="1"/>
    <col min="2823" max="2823" width="28.1640625" style="2" customWidth="1"/>
    <col min="2824" max="2824" width="5.1640625" style="2" customWidth="1"/>
    <col min="2825" max="2825" width="4.5" style="2" customWidth="1"/>
    <col min="2826" max="2848" width="4.33203125" style="2" customWidth="1"/>
    <col min="2849" max="3077" width="5.5" style="2"/>
    <col min="3078" max="3078" width="4.1640625" style="2" customWidth="1"/>
    <col min="3079" max="3079" width="28.1640625" style="2" customWidth="1"/>
    <col min="3080" max="3080" width="5.1640625" style="2" customWidth="1"/>
    <col min="3081" max="3081" width="4.5" style="2" customWidth="1"/>
    <col min="3082" max="3104" width="4.33203125" style="2" customWidth="1"/>
    <col min="3105" max="3333" width="5.5" style="2"/>
    <col min="3334" max="3334" width="4.1640625" style="2" customWidth="1"/>
    <col min="3335" max="3335" width="28.1640625" style="2" customWidth="1"/>
    <col min="3336" max="3336" width="5.1640625" style="2" customWidth="1"/>
    <col min="3337" max="3337" width="4.5" style="2" customWidth="1"/>
    <col min="3338" max="3360" width="4.33203125" style="2" customWidth="1"/>
    <col min="3361" max="3589" width="5.5" style="2"/>
    <col min="3590" max="3590" width="4.1640625" style="2" customWidth="1"/>
    <col min="3591" max="3591" width="28.1640625" style="2" customWidth="1"/>
    <col min="3592" max="3592" width="5.1640625" style="2" customWidth="1"/>
    <col min="3593" max="3593" width="4.5" style="2" customWidth="1"/>
    <col min="3594" max="3616" width="4.33203125" style="2" customWidth="1"/>
    <col min="3617" max="3845" width="5.5" style="2"/>
    <col min="3846" max="3846" width="4.1640625" style="2" customWidth="1"/>
    <col min="3847" max="3847" width="28.1640625" style="2" customWidth="1"/>
    <col min="3848" max="3848" width="5.1640625" style="2" customWidth="1"/>
    <col min="3849" max="3849" width="4.5" style="2" customWidth="1"/>
    <col min="3850" max="3872" width="4.33203125" style="2" customWidth="1"/>
    <col min="3873" max="4101" width="5.5" style="2"/>
    <col min="4102" max="4102" width="4.1640625" style="2" customWidth="1"/>
    <col min="4103" max="4103" width="28.1640625" style="2" customWidth="1"/>
    <col min="4104" max="4104" width="5.1640625" style="2" customWidth="1"/>
    <col min="4105" max="4105" width="4.5" style="2" customWidth="1"/>
    <col min="4106" max="4128" width="4.33203125" style="2" customWidth="1"/>
    <col min="4129" max="4357" width="5.5" style="2"/>
    <col min="4358" max="4358" width="4.1640625" style="2" customWidth="1"/>
    <col min="4359" max="4359" width="28.1640625" style="2" customWidth="1"/>
    <col min="4360" max="4360" width="5.1640625" style="2" customWidth="1"/>
    <col min="4361" max="4361" width="4.5" style="2" customWidth="1"/>
    <col min="4362" max="4384" width="4.33203125" style="2" customWidth="1"/>
    <col min="4385" max="4613" width="5.5" style="2"/>
    <col min="4614" max="4614" width="4.1640625" style="2" customWidth="1"/>
    <col min="4615" max="4615" width="28.1640625" style="2" customWidth="1"/>
    <col min="4616" max="4616" width="5.1640625" style="2" customWidth="1"/>
    <col min="4617" max="4617" width="4.5" style="2" customWidth="1"/>
    <col min="4618" max="4640" width="4.33203125" style="2" customWidth="1"/>
    <col min="4641" max="4869" width="5.5" style="2"/>
    <col min="4870" max="4870" width="4.1640625" style="2" customWidth="1"/>
    <col min="4871" max="4871" width="28.1640625" style="2" customWidth="1"/>
    <col min="4872" max="4872" width="5.1640625" style="2" customWidth="1"/>
    <col min="4873" max="4873" width="4.5" style="2" customWidth="1"/>
    <col min="4874" max="4896" width="4.33203125" style="2" customWidth="1"/>
    <col min="4897" max="5125" width="5.5" style="2"/>
    <col min="5126" max="5126" width="4.1640625" style="2" customWidth="1"/>
    <col min="5127" max="5127" width="28.1640625" style="2" customWidth="1"/>
    <col min="5128" max="5128" width="5.1640625" style="2" customWidth="1"/>
    <col min="5129" max="5129" width="4.5" style="2" customWidth="1"/>
    <col min="5130" max="5152" width="4.33203125" style="2" customWidth="1"/>
    <col min="5153" max="5381" width="5.5" style="2"/>
    <col min="5382" max="5382" width="4.1640625" style="2" customWidth="1"/>
    <col min="5383" max="5383" width="28.1640625" style="2" customWidth="1"/>
    <col min="5384" max="5384" width="5.1640625" style="2" customWidth="1"/>
    <col min="5385" max="5385" width="4.5" style="2" customWidth="1"/>
    <col min="5386" max="5408" width="4.33203125" style="2" customWidth="1"/>
    <col min="5409" max="5637" width="5.5" style="2"/>
    <col min="5638" max="5638" width="4.1640625" style="2" customWidth="1"/>
    <col min="5639" max="5639" width="28.1640625" style="2" customWidth="1"/>
    <col min="5640" max="5640" width="5.1640625" style="2" customWidth="1"/>
    <col min="5641" max="5641" width="4.5" style="2" customWidth="1"/>
    <col min="5642" max="5664" width="4.33203125" style="2" customWidth="1"/>
    <col min="5665" max="5893" width="5.5" style="2"/>
    <col min="5894" max="5894" width="4.1640625" style="2" customWidth="1"/>
    <col min="5895" max="5895" width="28.1640625" style="2" customWidth="1"/>
    <col min="5896" max="5896" width="5.1640625" style="2" customWidth="1"/>
    <col min="5897" max="5897" width="4.5" style="2" customWidth="1"/>
    <col min="5898" max="5920" width="4.33203125" style="2" customWidth="1"/>
    <col min="5921" max="6149" width="5.5" style="2"/>
    <col min="6150" max="6150" width="4.1640625" style="2" customWidth="1"/>
    <col min="6151" max="6151" width="28.1640625" style="2" customWidth="1"/>
    <col min="6152" max="6152" width="5.1640625" style="2" customWidth="1"/>
    <col min="6153" max="6153" width="4.5" style="2" customWidth="1"/>
    <col min="6154" max="6176" width="4.33203125" style="2" customWidth="1"/>
    <col min="6177" max="6405" width="5.5" style="2"/>
    <col min="6406" max="6406" width="4.1640625" style="2" customWidth="1"/>
    <col min="6407" max="6407" width="28.1640625" style="2" customWidth="1"/>
    <col min="6408" max="6408" width="5.1640625" style="2" customWidth="1"/>
    <col min="6409" max="6409" width="4.5" style="2" customWidth="1"/>
    <col min="6410" max="6432" width="4.33203125" style="2" customWidth="1"/>
    <col min="6433" max="6661" width="5.5" style="2"/>
    <col min="6662" max="6662" width="4.1640625" style="2" customWidth="1"/>
    <col min="6663" max="6663" width="28.1640625" style="2" customWidth="1"/>
    <col min="6664" max="6664" width="5.1640625" style="2" customWidth="1"/>
    <col min="6665" max="6665" width="4.5" style="2" customWidth="1"/>
    <col min="6666" max="6688" width="4.33203125" style="2" customWidth="1"/>
    <col min="6689" max="6917" width="5.5" style="2"/>
    <col min="6918" max="6918" width="4.1640625" style="2" customWidth="1"/>
    <col min="6919" max="6919" width="28.1640625" style="2" customWidth="1"/>
    <col min="6920" max="6920" width="5.1640625" style="2" customWidth="1"/>
    <col min="6921" max="6921" width="4.5" style="2" customWidth="1"/>
    <col min="6922" max="6944" width="4.33203125" style="2" customWidth="1"/>
    <col min="6945" max="7173" width="5.5" style="2"/>
    <col min="7174" max="7174" width="4.1640625" style="2" customWidth="1"/>
    <col min="7175" max="7175" width="28.1640625" style="2" customWidth="1"/>
    <col min="7176" max="7176" width="5.1640625" style="2" customWidth="1"/>
    <col min="7177" max="7177" width="4.5" style="2" customWidth="1"/>
    <col min="7178" max="7200" width="4.33203125" style="2" customWidth="1"/>
    <col min="7201" max="7429" width="5.5" style="2"/>
    <col min="7430" max="7430" width="4.1640625" style="2" customWidth="1"/>
    <col min="7431" max="7431" width="28.1640625" style="2" customWidth="1"/>
    <col min="7432" max="7432" width="5.1640625" style="2" customWidth="1"/>
    <col min="7433" max="7433" width="4.5" style="2" customWidth="1"/>
    <col min="7434" max="7456" width="4.33203125" style="2" customWidth="1"/>
    <col min="7457" max="7685" width="5.5" style="2"/>
    <col min="7686" max="7686" width="4.1640625" style="2" customWidth="1"/>
    <col min="7687" max="7687" width="28.1640625" style="2" customWidth="1"/>
    <col min="7688" max="7688" width="5.1640625" style="2" customWidth="1"/>
    <col min="7689" max="7689" width="4.5" style="2" customWidth="1"/>
    <col min="7690" max="7712" width="4.33203125" style="2" customWidth="1"/>
    <col min="7713" max="7941" width="5.5" style="2"/>
    <col min="7942" max="7942" width="4.1640625" style="2" customWidth="1"/>
    <col min="7943" max="7943" width="28.1640625" style="2" customWidth="1"/>
    <col min="7944" max="7944" width="5.1640625" style="2" customWidth="1"/>
    <col min="7945" max="7945" width="4.5" style="2" customWidth="1"/>
    <col min="7946" max="7968" width="4.33203125" style="2" customWidth="1"/>
    <col min="7969" max="8197" width="5.5" style="2"/>
    <col min="8198" max="8198" width="4.1640625" style="2" customWidth="1"/>
    <col min="8199" max="8199" width="28.1640625" style="2" customWidth="1"/>
    <col min="8200" max="8200" width="5.1640625" style="2" customWidth="1"/>
    <col min="8201" max="8201" width="4.5" style="2" customWidth="1"/>
    <col min="8202" max="8224" width="4.33203125" style="2" customWidth="1"/>
    <col min="8225" max="8453" width="5.5" style="2"/>
    <col min="8454" max="8454" width="4.1640625" style="2" customWidth="1"/>
    <col min="8455" max="8455" width="28.1640625" style="2" customWidth="1"/>
    <col min="8456" max="8456" width="5.1640625" style="2" customWidth="1"/>
    <col min="8457" max="8457" width="4.5" style="2" customWidth="1"/>
    <col min="8458" max="8480" width="4.33203125" style="2" customWidth="1"/>
    <col min="8481" max="8709" width="5.5" style="2"/>
    <col min="8710" max="8710" width="4.1640625" style="2" customWidth="1"/>
    <col min="8711" max="8711" width="28.1640625" style="2" customWidth="1"/>
    <col min="8712" max="8712" width="5.1640625" style="2" customWidth="1"/>
    <col min="8713" max="8713" width="4.5" style="2" customWidth="1"/>
    <col min="8714" max="8736" width="4.33203125" style="2" customWidth="1"/>
    <col min="8737" max="8965" width="5.5" style="2"/>
    <col min="8966" max="8966" width="4.1640625" style="2" customWidth="1"/>
    <col min="8967" max="8967" width="28.1640625" style="2" customWidth="1"/>
    <col min="8968" max="8968" width="5.1640625" style="2" customWidth="1"/>
    <col min="8969" max="8969" width="4.5" style="2" customWidth="1"/>
    <col min="8970" max="8992" width="4.33203125" style="2" customWidth="1"/>
    <col min="8993" max="9221" width="5.5" style="2"/>
    <col min="9222" max="9222" width="4.1640625" style="2" customWidth="1"/>
    <col min="9223" max="9223" width="28.1640625" style="2" customWidth="1"/>
    <col min="9224" max="9224" width="5.1640625" style="2" customWidth="1"/>
    <col min="9225" max="9225" width="4.5" style="2" customWidth="1"/>
    <col min="9226" max="9248" width="4.33203125" style="2" customWidth="1"/>
    <col min="9249" max="9477" width="5.5" style="2"/>
    <col min="9478" max="9478" width="4.1640625" style="2" customWidth="1"/>
    <col min="9479" max="9479" width="28.1640625" style="2" customWidth="1"/>
    <col min="9480" max="9480" width="5.1640625" style="2" customWidth="1"/>
    <col min="9481" max="9481" width="4.5" style="2" customWidth="1"/>
    <col min="9482" max="9504" width="4.33203125" style="2" customWidth="1"/>
    <col min="9505" max="9733" width="5.5" style="2"/>
    <col min="9734" max="9734" width="4.1640625" style="2" customWidth="1"/>
    <col min="9735" max="9735" width="28.1640625" style="2" customWidth="1"/>
    <col min="9736" max="9736" width="5.1640625" style="2" customWidth="1"/>
    <col min="9737" max="9737" width="4.5" style="2" customWidth="1"/>
    <col min="9738" max="9760" width="4.33203125" style="2" customWidth="1"/>
    <col min="9761" max="9989" width="5.5" style="2"/>
    <col min="9990" max="9990" width="4.1640625" style="2" customWidth="1"/>
    <col min="9991" max="9991" width="28.1640625" style="2" customWidth="1"/>
    <col min="9992" max="9992" width="5.1640625" style="2" customWidth="1"/>
    <col min="9993" max="9993" width="4.5" style="2" customWidth="1"/>
    <col min="9994" max="10016" width="4.33203125" style="2" customWidth="1"/>
    <col min="10017" max="10245" width="5.5" style="2"/>
    <col min="10246" max="10246" width="4.1640625" style="2" customWidth="1"/>
    <col min="10247" max="10247" width="28.1640625" style="2" customWidth="1"/>
    <col min="10248" max="10248" width="5.1640625" style="2" customWidth="1"/>
    <col min="10249" max="10249" width="4.5" style="2" customWidth="1"/>
    <col min="10250" max="10272" width="4.33203125" style="2" customWidth="1"/>
    <col min="10273" max="10501" width="5.5" style="2"/>
    <col min="10502" max="10502" width="4.1640625" style="2" customWidth="1"/>
    <col min="10503" max="10503" width="28.1640625" style="2" customWidth="1"/>
    <col min="10504" max="10504" width="5.1640625" style="2" customWidth="1"/>
    <col min="10505" max="10505" width="4.5" style="2" customWidth="1"/>
    <col min="10506" max="10528" width="4.33203125" style="2" customWidth="1"/>
    <col min="10529" max="10757" width="5.5" style="2"/>
    <col min="10758" max="10758" width="4.1640625" style="2" customWidth="1"/>
    <col min="10759" max="10759" width="28.1640625" style="2" customWidth="1"/>
    <col min="10760" max="10760" width="5.1640625" style="2" customWidth="1"/>
    <col min="10761" max="10761" width="4.5" style="2" customWidth="1"/>
    <col min="10762" max="10784" width="4.33203125" style="2" customWidth="1"/>
    <col min="10785" max="11013" width="5.5" style="2"/>
    <col min="11014" max="11014" width="4.1640625" style="2" customWidth="1"/>
    <col min="11015" max="11015" width="28.1640625" style="2" customWidth="1"/>
    <col min="11016" max="11016" width="5.1640625" style="2" customWidth="1"/>
    <col min="11017" max="11017" width="4.5" style="2" customWidth="1"/>
    <col min="11018" max="11040" width="4.33203125" style="2" customWidth="1"/>
    <col min="11041" max="11269" width="5.5" style="2"/>
    <col min="11270" max="11270" width="4.1640625" style="2" customWidth="1"/>
    <col min="11271" max="11271" width="28.1640625" style="2" customWidth="1"/>
    <col min="11272" max="11272" width="5.1640625" style="2" customWidth="1"/>
    <col min="11273" max="11273" width="4.5" style="2" customWidth="1"/>
    <col min="11274" max="11296" width="4.33203125" style="2" customWidth="1"/>
    <col min="11297" max="11525" width="5.5" style="2"/>
    <col min="11526" max="11526" width="4.1640625" style="2" customWidth="1"/>
    <col min="11527" max="11527" width="28.1640625" style="2" customWidth="1"/>
    <col min="11528" max="11528" width="5.1640625" style="2" customWidth="1"/>
    <col min="11529" max="11529" width="4.5" style="2" customWidth="1"/>
    <col min="11530" max="11552" width="4.33203125" style="2" customWidth="1"/>
    <col min="11553" max="11781" width="5.5" style="2"/>
    <col min="11782" max="11782" width="4.1640625" style="2" customWidth="1"/>
    <col min="11783" max="11783" width="28.1640625" style="2" customWidth="1"/>
    <col min="11784" max="11784" width="5.1640625" style="2" customWidth="1"/>
    <col min="11785" max="11785" width="4.5" style="2" customWidth="1"/>
    <col min="11786" max="11808" width="4.33203125" style="2" customWidth="1"/>
    <col min="11809" max="12037" width="5.5" style="2"/>
    <col min="12038" max="12038" width="4.1640625" style="2" customWidth="1"/>
    <col min="12039" max="12039" width="28.1640625" style="2" customWidth="1"/>
    <col min="12040" max="12040" width="5.1640625" style="2" customWidth="1"/>
    <col min="12041" max="12041" width="4.5" style="2" customWidth="1"/>
    <col min="12042" max="12064" width="4.33203125" style="2" customWidth="1"/>
    <col min="12065" max="12293" width="5.5" style="2"/>
    <col min="12294" max="12294" width="4.1640625" style="2" customWidth="1"/>
    <col min="12295" max="12295" width="28.1640625" style="2" customWidth="1"/>
    <col min="12296" max="12296" width="5.1640625" style="2" customWidth="1"/>
    <col min="12297" max="12297" width="4.5" style="2" customWidth="1"/>
    <col min="12298" max="12320" width="4.33203125" style="2" customWidth="1"/>
    <col min="12321" max="12549" width="5.5" style="2"/>
    <col min="12550" max="12550" width="4.1640625" style="2" customWidth="1"/>
    <col min="12551" max="12551" width="28.1640625" style="2" customWidth="1"/>
    <col min="12552" max="12552" width="5.1640625" style="2" customWidth="1"/>
    <col min="12553" max="12553" width="4.5" style="2" customWidth="1"/>
    <col min="12554" max="12576" width="4.33203125" style="2" customWidth="1"/>
    <col min="12577" max="12805" width="5.5" style="2"/>
    <col min="12806" max="12806" width="4.1640625" style="2" customWidth="1"/>
    <col min="12807" max="12807" width="28.1640625" style="2" customWidth="1"/>
    <col min="12808" max="12808" width="5.1640625" style="2" customWidth="1"/>
    <col min="12809" max="12809" width="4.5" style="2" customWidth="1"/>
    <col min="12810" max="12832" width="4.33203125" style="2" customWidth="1"/>
    <col min="12833" max="13061" width="5.5" style="2"/>
    <col min="13062" max="13062" width="4.1640625" style="2" customWidth="1"/>
    <col min="13063" max="13063" width="28.1640625" style="2" customWidth="1"/>
    <col min="13064" max="13064" width="5.1640625" style="2" customWidth="1"/>
    <col min="13065" max="13065" width="4.5" style="2" customWidth="1"/>
    <col min="13066" max="13088" width="4.33203125" style="2" customWidth="1"/>
    <col min="13089" max="13317" width="5.5" style="2"/>
    <col min="13318" max="13318" width="4.1640625" style="2" customWidth="1"/>
    <col min="13319" max="13319" width="28.1640625" style="2" customWidth="1"/>
    <col min="13320" max="13320" width="5.1640625" style="2" customWidth="1"/>
    <col min="13321" max="13321" width="4.5" style="2" customWidth="1"/>
    <col min="13322" max="13344" width="4.33203125" style="2" customWidth="1"/>
    <col min="13345" max="13573" width="5.5" style="2"/>
    <col min="13574" max="13574" width="4.1640625" style="2" customWidth="1"/>
    <col min="13575" max="13575" width="28.1640625" style="2" customWidth="1"/>
    <col min="13576" max="13576" width="5.1640625" style="2" customWidth="1"/>
    <col min="13577" max="13577" width="4.5" style="2" customWidth="1"/>
    <col min="13578" max="13600" width="4.33203125" style="2" customWidth="1"/>
    <col min="13601" max="13829" width="5.5" style="2"/>
    <col min="13830" max="13830" width="4.1640625" style="2" customWidth="1"/>
    <col min="13831" max="13831" width="28.1640625" style="2" customWidth="1"/>
    <col min="13832" max="13832" width="5.1640625" style="2" customWidth="1"/>
    <col min="13833" max="13833" width="4.5" style="2" customWidth="1"/>
    <col min="13834" max="13856" width="4.33203125" style="2" customWidth="1"/>
    <col min="13857" max="14085" width="5.5" style="2"/>
    <col min="14086" max="14086" width="4.1640625" style="2" customWidth="1"/>
    <col min="14087" max="14087" width="28.1640625" style="2" customWidth="1"/>
    <col min="14088" max="14088" width="5.1640625" style="2" customWidth="1"/>
    <col min="14089" max="14089" width="4.5" style="2" customWidth="1"/>
    <col min="14090" max="14112" width="4.33203125" style="2" customWidth="1"/>
    <col min="14113" max="14341" width="5.5" style="2"/>
    <col min="14342" max="14342" width="4.1640625" style="2" customWidth="1"/>
    <col min="14343" max="14343" width="28.1640625" style="2" customWidth="1"/>
    <col min="14344" max="14344" width="5.1640625" style="2" customWidth="1"/>
    <col min="14345" max="14345" width="4.5" style="2" customWidth="1"/>
    <col min="14346" max="14368" width="4.33203125" style="2" customWidth="1"/>
    <col min="14369" max="14597" width="5.5" style="2"/>
    <col min="14598" max="14598" width="4.1640625" style="2" customWidth="1"/>
    <col min="14599" max="14599" width="28.1640625" style="2" customWidth="1"/>
    <col min="14600" max="14600" width="5.1640625" style="2" customWidth="1"/>
    <col min="14601" max="14601" width="4.5" style="2" customWidth="1"/>
    <col min="14602" max="14624" width="4.33203125" style="2" customWidth="1"/>
    <col min="14625" max="14853" width="5.5" style="2"/>
    <col min="14854" max="14854" width="4.1640625" style="2" customWidth="1"/>
    <col min="14855" max="14855" width="28.1640625" style="2" customWidth="1"/>
    <col min="14856" max="14856" width="5.1640625" style="2" customWidth="1"/>
    <col min="14857" max="14857" width="4.5" style="2" customWidth="1"/>
    <col min="14858" max="14880" width="4.33203125" style="2" customWidth="1"/>
    <col min="14881" max="15109" width="5.5" style="2"/>
    <col min="15110" max="15110" width="4.1640625" style="2" customWidth="1"/>
    <col min="15111" max="15111" width="28.1640625" style="2" customWidth="1"/>
    <col min="15112" max="15112" width="5.1640625" style="2" customWidth="1"/>
    <col min="15113" max="15113" width="4.5" style="2" customWidth="1"/>
    <col min="15114" max="15136" width="4.33203125" style="2" customWidth="1"/>
    <col min="15137" max="15365" width="5.5" style="2"/>
    <col min="15366" max="15366" width="4.1640625" style="2" customWidth="1"/>
    <col min="15367" max="15367" width="28.1640625" style="2" customWidth="1"/>
    <col min="15368" max="15368" width="5.1640625" style="2" customWidth="1"/>
    <col min="15369" max="15369" width="4.5" style="2" customWidth="1"/>
    <col min="15370" max="15392" width="4.33203125" style="2" customWidth="1"/>
    <col min="15393" max="15621" width="5.5" style="2"/>
    <col min="15622" max="15622" width="4.1640625" style="2" customWidth="1"/>
    <col min="15623" max="15623" width="28.1640625" style="2" customWidth="1"/>
    <col min="15624" max="15624" width="5.1640625" style="2" customWidth="1"/>
    <col min="15625" max="15625" width="4.5" style="2" customWidth="1"/>
    <col min="15626" max="15648" width="4.33203125" style="2" customWidth="1"/>
    <col min="15649" max="15877" width="5.5" style="2"/>
    <col min="15878" max="15878" width="4.1640625" style="2" customWidth="1"/>
    <col min="15879" max="15879" width="28.1640625" style="2" customWidth="1"/>
    <col min="15880" max="15880" width="5.1640625" style="2" customWidth="1"/>
    <col min="15881" max="15881" width="4.5" style="2" customWidth="1"/>
    <col min="15882" max="15904" width="4.33203125" style="2" customWidth="1"/>
    <col min="15905" max="16133" width="5.5" style="2"/>
    <col min="16134" max="16134" width="4.1640625" style="2" customWidth="1"/>
    <col min="16135" max="16135" width="28.1640625" style="2" customWidth="1"/>
    <col min="16136" max="16136" width="5.1640625" style="2" customWidth="1"/>
    <col min="16137" max="16137" width="4.5" style="2" customWidth="1"/>
    <col min="16138" max="16160" width="4.33203125" style="2" customWidth="1"/>
    <col min="16161" max="16384" width="5.5" style="2"/>
  </cols>
  <sheetData>
    <row r="1" spans="1:34" s="1" customFormat="1" ht="19.5" customHeight="1" x14ac:dyDescent="0.15">
      <c r="A1" s="932" t="s">
        <v>248</v>
      </c>
      <c r="B1" s="932"/>
      <c r="C1" s="932"/>
      <c r="D1" s="932"/>
      <c r="E1" s="932"/>
      <c r="F1" s="932"/>
      <c r="G1" s="932"/>
      <c r="H1" s="932"/>
      <c r="I1" s="932"/>
      <c r="J1" s="932"/>
      <c r="K1" s="932"/>
      <c r="L1" s="932"/>
      <c r="M1" s="932"/>
      <c r="N1" s="932"/>
      <c r="O1" s="932"/>
      <c r="P1" s="932"/>
      <c r="Q1" s="932"/>
      <c r="R1" s="932"/>
      <c r="S1" s="932"/>
      <c r="T1" s="932"/>
      <c r="U1" s="932"/>
      <c r="V1" s="932"/>
      <c r="W1" s="932"/>
      <c r="X1" s="932"/>
      <c r="Y1" s="932"/>
      <c r="Z1" s="933"/>
      <c r="AA1" s="831" t="s">
        <v>314</v>
      </c>
      <c r="AB1" s="955"/>
      <c r="AC1" s="993"/>
    </row>
    <row r="2" spans="1:34" s="17" customFormat="1" ht="16.5" customHeight="1" x14ac:dyDescent="0.2">
      <c r="A2" s="835"/>
      <c r="B2" s="835"/>
      <c r="C2" s="835"/>
      <c r="D2" s="835"/>
      <c r="E2" s="835"/>
      <c r="F2" s="835"/>
      <c r="G2" s="835"/>
      <c r="H2" s="835"/>
      <c r="I2" s="835"/>
      <c r="J2" s="835"/>
      <c r="K2" s="835"/>
      <c r="L2" s="192"/>
      <c r="M2" s="193"/>
      <c r="N2" s="193"/>
      <c r="O2" s="193"/>
      <c r="P2" s="193"/>
      <c r="Q2" s="193"/>
      <c r="R2" s="193"/>
      <c r="S2" s="193"/>
      <c r="T2" s="193"/>
      <c r="U2" s="193"/>
      <c r="V2" s="192"/>
      <c r="W2" s="192"/>
      <c r="X2" s="192"/>
      <c r="Y2" s="193"/>
      <c r="Z2" s="982"/>
      <c r="AA2" s="982"/>
      <c r="AB2" s="982"/>
      <c r="AC2" s="982"/>
    </row>
    <row r="3" spans="1:34" s="35" customFormat="1" ht="33" customHeight="1" x14ac:dyDescent="0.15">
      <c r="A3" s="836" t="s">
        <v>294</v>
      </c>
      <c r="B3" s="836" t="s">
        <v>48</v>
      </c>
      <c r="C3" s="849" t="s">
        <v>250</v>
      </c>
      <c r="D3" s="937" t="s">
        <v>594</v>
      </c>
      <c r="E3" s="938"/>
      <c r="F3" s="938"/>
      <c r="G3" s="939"/>
      <c r="H3" s="849" t="s">
        <v>589</v>
      </c>
      <c r="I3" s="937" t="s">
        <v>595</v>
      </c>
      <c r="J3" s="938"/>
      <c r="K3" s="938"/>
      <c r="L3" s="939"/>
      <c r="M3" s="995" t="s">
        <v>6</v>
      </c>
      <c r="N3" s="996"/>
      <c r="O3" s="996"/>
      <c r="P3" s="996"/>
      <c r="Q3" s="996"/>
      <c r="R3" s="996"/>
      <c r="S3" s="996"/>
      <c r="T3" s="996"/>
      <c r="U3" s="996"/>
      <c r="V3" s="996"/>
      <c r="W3" s="996"/>
      <c r="X3" s="996"/>
      <c r="Y3" s="996"/>
      <c r="Z3" s="996"/>
      <c r="AA3" s="996"/>
      <c r="AB3" s="996"/>
      <c r="AC3" s="997"/>
    </row>
    <row r="4" spans="1:34" s="25" customFormat="1" ht="37.5" customHeight="1" x14ac:dyDescent="0.15">
      <c r="A4" s="837"/>
      <c r="B4" s="837"/>
      <c r="C4" s="994"/>
      <c r="D4" s="989" t="s">
        <v>147</v>
      </c>
      <c r="E4" s="989" t="s">
        <v>150</v>
      </c>
      <c r="F4" s="989" t="s">
        <v>176</v>
      </c>
      <c r="G4" s="989" t="s">
        <v>169</v>
      </c>
      <c r="H4" s="994"/>
      <c r="I4" s="989" t="s">
        <v>147</v>
      </c>
      <c r="J4" s="989" t="s">
        <v>150</v>
      </c>
      <c r="K4" s="989" t="s">
        <v>176</v>
      </c>
      <c r="L4" s="989" t="s">
        <v>169</v>
      </c>
      <c r="M4" s="992" t="s">
        <v>251</v>
      </c>
      <c r="N4" s="976" t="s">
        <v>20</v>
      </c>
      <c r="O4" s="976" t="s">
        <v>21</v>
      </c>
      <c r="P4" s="883" t="s">
        <v>596</v>
      </c>
      <c r="Q4" s="884"/>
      <c r="R4" s="884"/>
      <c r="S4" s="884"/>
      <c r="T4" s="884"/>
      <c r="U4" s="884"/>
      <c r="V4" s="884"/>
      <c r="W4" s="884"/>
      <c r="X4" s="884"/>
      <c r="Y4" s="884"/>
      <c r="Z4" s="883" t="s">
        <v>597</v>
      </c>
      <c r="AA4" s="884"/>
      <c r="AB4" s="884"/>
      <c r="AC4" s="885"/>
    </row>
    <row r="5" spans="1:34" s="25" customFormat="1" ht="19.5" customHeight="1" x14ac:dyDescent="0.15">
      <c r="A5" s="837"/>
      <c r="B5" s="837"/>
      <c r="C5" s="994"/>
      <c r="D5" s="990"/>
      <c r="E5" s="990"/>
      <c r="F5" s="990"/>
      <c r="G5" s="990"/>
      <c r="H5" s="994"/>
      <c r="I5" s="990"/>
      <c r="J5" s="990"/>
      <c r="K5" s="990"/>
      <c r="L5" s="990"/>
      <c r="M5" s="992"/>
      <c r="N5" s="976"/>
      <c r="O5" s="976"/>
      <c r="P5" s="992" t="s">
        <v>236</v>
      </c>
      <c r="Q5" s="998" t="s">
        <v>79</v>
      </c>
      <c r="R5" s="999"/>
      <c r="S5" s="999"/>
      <c r="T5" s="999"/>
      <c r="U5" s="1000"/>
      <c r="V5" s="991" t="s">
        <v>252</v>
      </c>
      <c r="W5" s="991"/>
      <c r="X5" s="991"/>
      <c r="Y5" s="991"/>
      <c r="Z5" s="992" t="s">
        <v>236</v>
      </c>
      <c r="AA5" s="976" t="s">
        <v>532</v>
      </c>
      <c r="AB5" s="976" t="s">
        <v>20</v>
      </c>
      <c r="AC5" s="976" t="s">
        <v>21</v>
      </c>
    </row>
    <row r="6" spans="1:34" s="26" customFormat="1" ht="91.5" customHeight="1" x14ac:dyDescent="0.15">
      <c r="A6" s="837"/>
      <c r="B6" s="837"/>
      <c r="C6" s="994"/>
      <c r="D6" s="990"/>
      <c r="E6" s="990"/>
      <c r="F6" s="990"/>
      <c r="G6" s="990"/>
      <c r="H6" s="994"/>
      <c r="I6" s="990"/>
      <c r="J6" s="990"/>
      <c r="K6" s="990"/>
      <c r="L6" s="990"/>
      <c r="M6" s="992"/>
      <c r="N6" s="976"/>
      <c r="O6" s="976"/>
      <c r="P6" s="992"/>
      <c r="Q6" s="194" t="s">
        <v>302</v>
      </c>
      <c r="R6" s="194" t="s">
        <v>253</v>
      </c>
      <c r="S6" s="194" t="s">
        <v>254</v>
      </c>
      <c r="T6" s="194" t="s">
        <v>239</v>
      </c>
      <c r="U6" s="195" t="s">
        <v>15</v>
      </c>
      <c r="V6" s="194" t="s">
        <v>241</v>
      </c>
      <c r="W6" s="194" t="s">
        <v>242</v>
      </c>
      <c r="X6" s="194" t="s">
        <v>255</v>
      </c>
      <c r="Y6" s="194" t="s">
        <v>15</v>
      </c>
      <c r="Z6" s="992"/>
      <c r="AA6" s="976"/>
      <c r="AB6" s="976"/>
      <c r="AC6" s="976"/>
    </row>
    <row r="7" spans="1:34" s="36" customFormat="1" ht="15" customHeight="1" x14ac:dyDescent="0.15">
      <c r="A7" s="196">
        <v>1</v>
      </c>
      <c r="B7" s="196">
        <v>2</v>
      </c>
      <c r="C7" s="196">
        <v>3</v>
      </c>
      <c r="D7" s="196">
        <v>4</v>
      </c>
      <c r="E7" s="196">
        <v>5</v>
      </c>
      <c r="F7" s="196">
        <v>6</v>
      </c>
      <c r="G7" s="196">
        <v>7</v>
      </c>
      <c r="H7" s="196">
        <v>8</v>
      </c>
      <c r="I7" s="196">
        <v>9</v>
      </c>
      <c r="J7" s="196">
        <v>10</v>
      </c>
      <c r="K7" s="196">
        <v>11</v>
      </c>
      <c r="L7" s="196">
        <v>12</v>
      </c>
      <c r="M7" s="196">
        <v>13</v>
      </c>
      <c r="N7" s="196">
        <v>14</v>
      </c>
      <c r="O7" s="196">
        <v>15</v>
      </c>
      <c r="P7" s="196">
        <v>16</v>
      </c>
      <c r="Q7" s="196">
        <v>17</v>
      </c>
      <c r="R7" s="196">
        <v>18</v>
      </c>
      <c r="S7" s="196">
        <v>19</v>
      </c>
      <c r="T7" s="196">
        <v>20</v>
      </c>
      <c r="U7" s="196">
        <v>21</v>
      </c>
      <c r="V7" s="196">
        <v>22</v>
      </c>
      <c r="W7" s="196">
        <v>23</v>
      </c>
      <c r="X7" s="196">
        <v>24</v>
      </c>
      <c r="Y7" s="196">
        <v>25</v>
      </c>
      <c r="Z7" s="196">
        <v>26</v>
      </c>
      <c r="AA7" s="196">
        <v>27</v>
      </c>
      <c r="AB7" s="196">
        <v>28</v>
      </c>
      <c r="AC7" s="196">
        <v>29</v>
      </c>
    </row>
    <row r="8" spans="1:34" s="37" customFormat="1" ht="22.5" customHeight="1" x14ac:dyDescent="0.15">
      <c r="A8" s="197"/>
      <c r="B8" s="198" t="s">
        <v>243</v>
      </c>
      <c r="C8" s="712">
        <f>SUM(D8:G8)</f>
        <v>0</v>
      </c>
      <c r="D8" s="686"/>
      <c r="E8" s="535"/>
      <c r="F8" s="535"/>
      <c r="G8" s="535"/>
      <c r="H8" s="707">
        <f>SUM(I8:L8)</f>
        <v>0</v>
      </c>
      <c r="I8" s="686"/>
      <c r="J8" s="535"/>
      <c r="K8" s="535"/>
      <c r="L8" s="535"/>
      <c r="M8" s="686"/>
      <c r="N8" s="686"/>
      <c r="O8" s="686"/>
      <c r="P8" s="706">
        <f>SUM(Q8:U8)</f>
        <v>0</v>
      </c>
      <c r="Q8" s="686"/>
      <c r="R8" s="686"/>
      <c r="S8" s="686"/>
      <c r="T8" s="686"/>
      <c r="U8" s="686"/>
      <c r="V8" s="686"/>
      <c r="W8" s="686"/>
      <c r="X8" s="686"/>
      <c r="Y8" s="686"/>
      <c r="Z8" s="706">
        <f>AA8+AB8</f>
        <v>0</v>
      </c>
      <c r="AA8" s="686"/>
      <c r="AB8" s="686"/>
      <c r="AC8" s="686"/>
      <c r="AD8" s="138" t="str">
        <f t="shared" ref="AD8:AD15" si="0">IF(H8=SUM(I8:L8),"Đúng","Sai")</f>
        <v>Đúng</v>
      </c>
      <c r="AE8" s="138" t="str">
        <f t="shared" ref="AE8:AE15" si="1">IF(AND(O8&lt;=N8,N8&lt;=M8,M8&lt;=H8),"Đúng","Sai")</f>
        <v>Đúng</v>
      </c>
      <c r="AF8" s="138" t="str">
        <f t="shared" ref="AF8:AF15" si="2">IF(P8=SUM(Q8:U8),"Đúng","Sai")</f>
        <v>Đúng</v>
      </c>
      <c r="AG8" s="138" t="str">
        <f>IF(Z8=AA8+AB8,"Đúng","Sai")</f>
        <v>Đúng</v>
      </c>
      <c r="AH8" s="138" t="str">
        <f>IF(AC8&lt;=AB8,"Đúng","Sai")</f>
        <v>Đúng</v>
      </c>
    </row>
    <row r="9" spans="1:34" s="5" customFormat="1" ht="25" customHeight="1" x14ac:dyDescent="0.15">
      <c r="A9" s="200"/>
      <c r="B9" s="201" t="s">
        <v>580</v>
      </c>
      <c r="C9" s="202">
        <f>SUM(D9:G9)</f>
        <v>0</v>
      </c>
      <c r="D9" s="104"/>
      <c r="E9" s="535"/>
      <c r="F9" s="535"/>
      <c r="G9" s="535"/>
      <c r="H9" s="708">
        <f t="shared" ref="H9:H14" si="3">SUM(I9:L9)</f>
        <v>0</v>
      </c>
      <c r="I9" s="104"/>
      <c r="J9" s="535"/>
      <c r="K9" s="535"/>
      <c r="L9" s="535"/>
      <c r="M9" s="104"/>
      <c r="N9" s="104"/>
      <c r="O9" s="104"/>
      <c r="P9" s="708">
        <f>SUM(Q9:U9)</f>
        <v>0</v>
      </c>
      <c r="Q9" s="104"/>
      <c r="R9" s="104"/>
      <c r="S9" s="104"/>
      <c r="T9" s="104"/>
      <c r="U9" s="104"/>
      <c r="V9" s="104"/>
      <c r="W9" s="104"/>
      <c r="X9" s="104"/>
      <c r="Y9" s="104"/>
      <c r="Z9" s="708">
        <f>AA9+AB9</f>
        <v>0</v>
      </c>
      <c r="AA9" s="104"/>
      <c r="AB9" s="104"/>
      <c r="AC9" s="104"/>
      <c r="AD9" s="138" t="str">
        <f t="shared" si="0"/>
        <v>Đúng</v>
      </c>
      <c r="AE9" s="138" t="str">
        <f t="shared" si="1"/>
        <v>Đúng</v>
      </c>
      <c r="AF9" s="138" t="str">
        <f t="shared" si="2"/>
        <v>Đúng</v>
      </c>
      <c r="AG9" s="138" t="str">
        <f t="shared" ref="AG9:AG15" si="4">IF(Z9=AA9+AB9,"Đúng","Sai")</f>
        <v>Đúng</v>
      </c>
      <c r="AH9" s="138" t="str">
        <f t="shared" ref="AH9:AH15" si="5">IF(AND(AC9&lt;=AB9,Z9&lt;=C9),"Đúng","Sai")</f>
        <v>Đúng</v>
      </c>
    </row>
    <row r="10" spans="1:34" s="5" customFormat="1" ht="25" customHeight="1" x14ac:dyDescent="0.15">
      <c r="A10" s="204"/>
      <c r="B10" s="201" t="s">
        <v>588</v>
      </c>
      <c r="C10" s="202">
        <f t="shared" ref="C10:C14" si="6">SUM(D10:G10)</f>
        <v>0</v>
      </c>
      <c r="D10" s="104"/>
      <c r="E10" s="104"/>
      <c r="F10" s="535"/>
      <c r="G10" s="535"/>
      <c r="H10" s="708">
        <f t="shared" si="3"/>
        <v>0</v>
      </c>
      <c r="I10" s="104"/>
      <c r="J10" s="104"/>
      <c r="K10" s="535"/>
      <c r="L10" s="535"/>
      <c r="M10" s="104"/>
      <c r="N10" s="104"/>
      <c r="O10" s="104"/>
      <c r="P10" s="708">
        <f t="shared" ref="P10:P14" si="7">SUM(Q10:U10)</f>
        <v>0</v>
      </c>
      <c r="Q10" s="104"/>
      <c r="R10" s="104"/>
      <c r="S10" s="104"/>
      <c r="T10" s="104"/>
      <c r="U10" s="104"/>
      <c r="V10" s="104"/>
      <c r="W10" s="104"/>
      <c r="X10" s="104"/>
      <c r="Y10" s="104"/>
      <c r="Z10" s="708">
        <f t="shared" ref="Z10:Z14" si="8">AA10+AB10</f>
        <v>0</v>
      </c>
      <c r="AA10" s="104"/>
      <c r="AB10" s="104"/>
      <c r="AC10" s="104"/>
      <c r="AD10" s="138" t="str">
        <f t="shared" si="0"/>
        <v>Đúng</v>
      </c>
      <c r="AE10" s="138" t="str">
        <f t="shared" si="1"/>
        <v>Đúng</v>
      </c>
      <c r="AF10" s="138" t="str">
        <f t="shared" si="2"/>
        <v>Đúng</v>
      </c>
      <c r="AG10" s="138" t="str">
        <f t="shared" si="4"/>
        <v>Đúng</v>
      </c>
      <c r="AH10" s="138" t="str">
        <f t="shared" si="5"/>
        <v>Đúng</v>
      </c>
    </row>
    <row r="11" spans="1:34" s="5" customFormat="1" ht="25" customHeight="1" x14ac:dyDescent="0.15">
      <c r="A11" s="200"/>
      <c r="B11" s="201" t="s">
        <v>581</v>
      </c>
      <c r="C11" s="202">
        <f t="shared" si="6"/>
        <v>0</v>
      </c>
      <c r="D11" s="104"/>
      <c r="E11" s="104"/>
      <c r="F11" s="535"/>
      <c r="G11" s="535"/>
      <c r="H11" s="708">
        <f t="shared" si="3"/>
        <v>0</v>
      </c>
      <c r="I11" s="104"/>
      <c r="J11" s="104"/>
      <c r="K11" s="535"/>
      <c r="L11" s="535"/>
      <c r="M11" s="104"/>
      <c r="N11" s="104"/>
      <c r="O11" s="104"/>
      <c r="P11" s="708">
        <f t="shared" si="7"/>
        <v>0</v>
      </c>
      <c r="Q11" s="104"/>
      <c r="R11" s="104"/>
      <c r="S11" s="104"/>
      <c r="T11" s="104"/>
      <c r="U11" s="104"/>
      <c r="V11" s="104"/>
      <c r="W11" s="104"/>
      <c r="X11" s="104"/>
      <c r="Y11" s="104"/>
      <c r="Z11" s="708">
        <f t="shared" si="8"/>
        <v>0</v>
      </c>
      <c r="AA11" s="104"/>
      <c r="AB11" s="104"/>
      <c r="AC11" s="104"/>
      <c r="AD11" s="138" t="str">
        <f t="shared" si="0"/>
        <v>Đúng</v>
      </c>
      <c r="AE11" s="138" t="str">
        <f t="shared" si="1"/>
        <v>Đúng</v>
      </c>
      <c r="AF11" s="138" t="str">
        <f t="shared" si="2"/>
        <v>Đúng</v>
      </c>
      <c r="AG11" s="138" t="str">
        <f t="shared" si="4"/>
        <v>Đúng</v>
      </c>
      <c r="AH11" s="138" t="str">
        <f t="shared" si="5"/>
        <v>Đúng</v>
      </c>
    </row>
    <row r="12" spans="1:34" s="5" customFormat="1" ht="25" customHeight="1" x14ac:dyDescent="0.15">
      <c r="A12" s="204"/>
      <c r="B12" s="201" t="s">
        <v>256</v>
      </c>
      <c r="C12" s="202">
        <f t="shared" si="6"/>
        <v>0</v>
      </c>
      <c r="D12" s="104"/>
      <c r="E12" s="104"/>
      <c r="F12" s="104"/>
      <c r="G12" s="535"/>
      <c r="H12" s="708">
        <f t="shared" si="3"/>
        <v>0</v>
      </c>
      <c r="I12" s="104"/>
      <c r="J12" s="104"/>
      <c r="K12" s="104"/>
      <c r="L12" s="535"/>
      <c r="M12" s="104"/>
      <c r="N12" s="104"/>
      <c r="O12" s="104"/>
      <c r="P12" s="708">
        <f t="shared" si="7"/>
        <v>0</v>
      </c>
      <c r="Q12" s="104"/>
      <c r="R12" s="104"/>
      <c r="S12" s="104"/>
      <c r="T12" s="104"/>
      <c r="U12" s="104"/>
      <c r="V12" s="104"/>
      <c r="W12" s="104"/>
      <c r="X12" s="104"/>
      <c r="Y12" s="104"/>
      <c r="Z12" s="708">
        <f t="shared" si="8"/>
        <v>0</v>
      </c>
      <c r="AA12" s="104"/>
      <c r="AB12" s="104"/>
      <c r="AC12" s="104"/>
      <c r="AD12" s="138" t="str">
        <f t="shared" si="0"/>
        <v>Đúng</v>
      </c>
      <c r="AE12" s="138" t="str">
        <f t="shared" si="1"/>
        <v>Đúng</v>
      </c>
      <c r="AF12" s="138" t="str">
        <f t="shared" si="2"/>
        <v>Đúng</v>
      </c>
      <c r="AG12" s="138" t="str">
        <f t="shared" si="4"/>
        <v>Đúng</v>
      </c>
      <c r="AH12" s="138" t="str">
        <f t="shared" si="5"/>
        <v>Đúng</v>
      </c>
    </row>
    <row r="13" spans="1:34" s="5" customFormat="1" ht="25" customHeight="1" x14ac:dyDescent="0.15">
      <c r="A13" s="200"/>
      <c r="B13" s="201" t="s">
        <v>296</v>
      </c>
      <c r="C13" s="202">
        <f t="shared" si="6"/>
        <v>0</v>
      </c>
      <c r="D13" s="104"/>
      <c r="E13" s="104"/>
      <c r="F13" s="104"/>
      <c r="G13" s="104"/>
      <c r="H13" s="708">
        <f t="shared" si="3"/>
        <v>0</v>
      </c>
      <c r="I13" s="104"/>
      <c r="J13" s="104"/>
      <c r="K13" s="104"/>
      <c r="L13" s="535"/>
      <c r="M13" s="104"/>
      <c r="N13" s="104"/>
      <c r="O13" s="104"/>
      <c r="P13" s="708">
        <f t="shared" si="7"/>
        <v>0</v>
      </c>
      <c r="Q13" s="104"/>
      <c r="R13" s="104"/>
      <c r="S13" s="104"/>
      <c r="T13" s="104"/>
      <c r="U13" s="104"/>
      <c r="V13" s="104"/>
      <c r="W13" s="104"/>
      <c r="X13" s="104"/>
      <c r="Y13" s="104"/>
      <c r="Z13" s="708">
        <f t="shared" si="8"/>
        <v>0</v>
      </c>
      <c r="AA13" s="104"/>
      <c r="AB13" s="104"/>
      <c r="AC13" s="104"/>
      <c r="AD13" s="138" t="str">
        <f t="shared" si="0"/>
        <v>Đúng</v>
      </c>
      <c r="AE13" s="138" t="str">
        <f t="shared" si="1"/>
        <v>Đúng</v>
      </c>
      <c r="AF13" s="138" t="str">
        <f t="shared" si="2"/>
        <v>Đúng</v>
      </c>
      <c r="AG13" s="138" t="str">
        <f t="shared" si="4"/>
        <v>Đúng</v>
      </c>
      <c r="AH13" s="138" t="str">
        <f t="shared" si="5"/>
        <v>Đúng</v>
      </c>
    </row>
    <row r="14" spans="1:34" s="5" customFormat="1" ht="27" customHeight="1" x14ac:dyDescent="0.15">
      <c r="A14" s="200"/>
      <c r="B14" s="205" t="s">
        <v>301</v>
      </c>
      <c r="C14" s="202">
        <f t="shared" si="6"/>
        <v>0</v>
      </c>
      <c r="D14" s="107"/>
      <c r="E14" s="107"/>
      <c r="F14" s="107"/>
      <c r="G14" s="106"/>
      <c r="H14" s="713">
        <f t="shared" si="3"/>
        <v>0</v>
      </c>
      <c r="I14" s="107"/>
      <c r="J14" s="107"/>
      <c r="K14" s="107"/>
      <c r="L14" s="106"/>
      <c r="M14" s="107"/>
      <c r="N14" s="107"/>
      <c r="O14" s="107"/>
      <c r="P14" s="708">
        <f t="shared" si="7"/>
        <v>0</v>
      </c>
      <c r="Q14" s="107"/>
      <c r="R14" s="107"/>
      <c r="S14" s="107"/>
      <c r="T14" s="107"/>
      <c r="U14" s="107"/>
      <c r="V14" s="107"/>
      <c r="W14" s="107"/>
      <c r="X14" s="107"/>
      <c r="Y14" s="107"/>
      <c r="Z14" s="708">
        <f t="shared" si="8"/>
        <v>0</v>
      </c>
      <c r="AA14" s="107"/>
      <c r="AB14" s="107"/>
      <c r="AC14" s="107"/>
      <c r="AD14" s="138" t="str">
        <f t="shared" si="0"/>
        <v>Đúng</v>
      </c>
      <c r="AE14" s="138" t="str">
        <f t="shared" si="1"/>
        <v>Đúng</v>
      </c>
      <c r="AF14" s="138" t="str">
        <f t="shared" si="2"/>
        <v>Đúng</v>
      </c>
      <c r="AG14" s="138" t="str">
        <f t="shared" si="4"/>
        <v>Đúng</v>
      </c>
      <c r="AH14" s="138" t="str">
        <f t="shared" si="5"/>
        <v>Đúng</v>
      </c>
    </row>
    <row r="15" spans="1:34" s="82" customFormat="1" ht="30" customHeight="1" x14ac:dyDescent="0.15">
      <c r="A15" s="207" t="s">
        <v>22</v>
      </c>
      <c r="B15" s="207" t="s">
        <v>658</v>
      </c>
      <c r="C15" s="481">
        <f>SUM(C8:C14)</f>
        <v>0</v>
      </c>
      <c r="D15" s="481">
        <f t="shared" ref="D15:G15" si="9">SUM(D8:D14)</f>
        <v>0</v>
      </c>
      <c r="E15" s="481">
        <f t="shared" si="9"/>
        <v>0</v>
      </c>
      <c r="F15" s="481">
        <f t="shared" si="9"/>
        <v>0</v>
      </c>
      <c r="G15" s="481">
        <f t="shared" si="9"/>
        <v>0</v>
      </c>
      <c r="H15" s="481">
        <f>SUM(H8:H14)</f>
        <v>0</v>
      </c>
      <c r="I15" s="481">
        <f t="shared" ref="I15:AC15" si="10">SUM(I8:I14)</f>
        <v>0</v>
      </c>
      <c r="J15" s="481">
        <f t="shared" si="10"/>
        <v>0</v>
      </c>
      <c r="K15" s="481">
        <f t="shared" si="10"/>
        <v>0</v>
      </c>
      <c r="L15" s="481">
        <f t="shared" si="10"/>
        <v>0</v>
      </c>
      <c r="M15" s="481">
        <f t="shared" si="10"/>
        <v>0</v>
      </c>
      <c r="N15" s="481">
        <f t="shared" si="10"/>
        <v>0</v>
      </c>
      <c r="O15" s="481">
        <f t="shared" si="10"/>
        <v>0</v>
      </c>
      <c r="P15" s="481">
        <f t="shared" si="10"/>
        <v>0</v>
      </c>
      <c r="Q15" s="481">
        <f t="shared" si="10"/>
        <v>0</v>
      </c>
      <c r="R15" s="481">
        <f t="shared" si="10"/>
        <v>0</v>
      </c>
      <c r="S15" s="481">
        <f t="shared" si="10"/>
        <v>0</v>
      </c>
      <c r="T15" s="481">
        <f t="shared" si="10"/>
        <v>0</v>
      </c>
      <c r="U15" s="481">
        <f t="shared" si="10"/>
        <v>0</v>
      </c>
      <c r="V15" s="481">
        <f t="shared" si="10"/>
        <v>0</v>
      </c>
      <c r="W15" s="481">
        <f t="shared" si="10"/>
        <v>0</v>
      </c>
      <c r="X15" s="481">
        <f t="shared" si="10"/>
        <v>0</v>
      </c>
      <c r="Y15" s="481">
        <f t="shared" si="10"/>
        <v>0</v>
      </c>
      <c r="Z15" s="481">
        <f t="shared" si="10"/>
        <v>0</v>
      </c>
      <c r="AA15" s="481">
        <f t="shared" si="10"/>
        <v>0</v>
      </c>
      <c r="AB15" s="481">
        <f t="shared" si="10"/>
        <v>0</v>
      </c>
      <c r="AC15" s="481">
        <f t="shared" si="10"/>
        <v>0</v>
      </c>
      <c r="AD15" s="138" t="str">
        <f t="shared" si="0"/>
        <v>Đúng</v>
      </c>
      <c r="AE15" s="138" t="str">
        <f t="shared" si="1"/>
        <v>Đúng</v>
      </c>
      <c r="AF15" s="138" t="str">
        <f t="shared" si="2"/>
        <v>Đúng</v>
      </c>
      <c r="AG15" s="138" t="str">
        <f t="shared" si="4"/>
        <v>Đúng</v>
      </c>
      <c r="AH15" s="138" t="str">
        <f t="shared" si="5"/>
        <v>Đúng</v>
      </c>
    </row>
    <row r="16" spans="1:34" s="29" customFormat="1" ht="13.5" customHeight="1" x14ac:dyDescent="0.15">
      <c r="A16" s="32"/>
      <c r="B16" s="30"/>
      <c r="C16" s="30"/>
      <c r="D16" s="88"/>
      <c r="E16" s="88"/>
      <c r="F16" s="88"/>
      <c r="G16" s="88"/>
      <c r="H16" s="87"/>
      <c r="I16" s="88"/>
      <c r="J16" s="88"/>
      <c r="K16" s="88"/>
      <c r="L16" s="88"/>
      <c r="M16" s="89"/>
      <c r="N16" s="89"/>
      <c r="O16" s="89"/>
      <c r="P16" s="89"/>
      <c r="Q16" s="89"/>
      <c r="R16" s="89"/>
      <c r="S16" s="89"/>
      <c r="T16" s="89"/>
      <c r="U16" s="89"/>
      <c r="V16" s="88"/>
      <c r="W16" s="88"/>
      <c r="X16" s="88"/>
      <c r="Y16" s="88"/>
      <c r="Z16" s="90"/>
      <c r="AA16" s="88"/>
      <c r="AB16" s="88"/>
      <c r="AC16" s="88"/>
    </row>
    <row r="17" spans="9:22" x14ac:dyDescent="0.2">
      <c r="I17" s="134"/>
    </row>
    <row r="18" spans="9:22" x14ac:dyDescent="0.2">
      <c r="I18" s="134"/>
    </row>
    <row r="21" spans="9:22" x14ac:dyDescent="0.2">
      <c r="S21" s="2" t="s">
        <v>598</v>
      </c>
    </row>
    <row r="24" spans="9:22" x14ac:dyDescent="0.2">
      <c r="P24" s="134"/>
      <c r="Q24" s="91"/>
      <c r="R24" s="91"/>
      <c r="S24" s="91"/>
      <c r="T24" s="91"/>
      <c r="U24" s="91"/>
      <c r="V24" s="134"/>
    </row>
    <row r="25" spans="9:22" x14ac:dyDescent="0.2">
      <c r="P25" s="91"/>
      <c r="Q25" s="91"/>
      <c r="R25" s="91"/>
      <c r="S25" s="91"/>
      <c r="T25" s="91"/>
      <c r="U25" s="91"/>
      <c r="V25" s="91"/>
    </row>
  </sheetData>
  <sheetProtection algorithmName="SHA-512" hashValue="TmlirA2PBmjN6nhaV2VsM7f8ixJJ+xGYJiV1mQK5A5KnVkk6z3V6DqGPlQliO1zHdLV1Dgrz60nJv0HEAAEd0g==" saltValue="vxaSLC7vI7V9fAz0kyIorw==" spinCount="100000" sheet="1" formatCells="0" formatColumns="0" formatRows="0"/>
  <mergeCells count="31">
    <mergeCell ref="A1:Z1"/>
    <mergeCell ref="AA1:AC1"/>
    <mergeCell ref="A2:K2"/>
    <mergeCell ref="Z2:AC2"/>
    <mergeCell ref="A3:A6"/>
    <mergeCell ref="B3:B6"/>
    <mergeCell ref="C3:C6"/>
    <mergeCell ref="H3:H6"/>
    <mergeCell ref="I3:L3"/>
    <mergeCell ref="M3:AC3"/>
    <mergeCell ref="N4:N6"/>
    <mergeCell ref="AB5:AB6"/>
    <mergeCell ref="P4:Y4"/>
    <mergeCell ref="Z4:AC4"/>
    <mergeCell ref="P5:P6"/>
    <mergeCell ref="Q5:U5"/>
    <mergeCell ref="V5:Y5"/>
    <mergeCell ref="Z5:Z6"/>
    <mergeCell ref="AA5:AA6"/>
    <mergeCell ref="AC5:AC6"/>
    <mergeCell ref="I4:I6"/>
    <mergeCell ref="J4:J6"/>
    <mergeCell ref="K4:K6"/>
    <mergeCell ref="L4:L6"/>
    <mergeCell ref="M4:M6"/>
    <mergeCell ref="O4:O6"/>
    <mergeCell ref="D3:G3"/>
    <mergeCell ref="D4:D6"/>
    <mergeCell ref="E4:E6"/>
    <mergeCell ref="F4:F6"/>
    <mergeCell ref="G4:G6"/>
  </mergeCells>
  <conditionalFormatting sqref="AD1:AH1048576">
    <cfRule type="cellIs" dxfId="4" priority="1" operator="equal">
      <formula>"Đúng"</formula>
    </cfRule>
  </conditionalFormatting>
  <printOptions horizontalCentered="1"/>
  <pageMargins left="0.51181102362204722" right="0.23622047244094491" top="0.23622047244094491" bottom="0" header="0" footer="0"/>
  <pageSetup paperSize="9" scale="88"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enableFormatConditionsCalculation="0">
    <tabColor rgb="FFC00000"/>
    <pageSetUpPr fitToPage="1"/>
  </sheetPr>
  <dimension ref="A1:AD25"/>
  <sheetViews>
    <sheetView showGridLines="0" topLeftCell="A15" zoomScale="130" zoomScaleNormal="130" zoomScalePageLayoutView="130" workbookViewId="0">
      <selection activeCell="H20" sqref="H20"/>
    </sheetView>
  </sheetViews>
  <sheetFormatPr baseColWidth="10" defaultColWidth="8.83203125" defaultRowHeight="17" x14ac:dyDescent="0.2"/>
  <cols>
    <col min="1" max="1" width="4.5" style="145" customWidth="1"/>
    <col min="2" max="2" width="28.83203125" style="145" customWidth="1"/>
    <col min="3" max="3" width="12.33203125" style="145" customWidth="1"/>
    <col min="4" max="4" width="5.5" style="145" customWidth="1"/>
    <col min="5" max="5" width="5.5" style="146" customWidth="1"/>
    <col min="6" max="6" width="6.83203125" style="145" customWidth="1"/>
    <col min="7" max="7" width="4.5" style="145" customWidth="1"/>
    <col min="8" max="9" width="4" style="145" customWidth="1"/>
    <col min="10" max="10" width="5.1640625" style="145" customWidth="1"/>
    <col min="11" max="11" width="5" style="145" customWidth="1"/>
    <col min="12" max="12" width="6.33203125" style="145" customWidth="1"/>
    <col min="13" max="13" width="7.5" style="145" customWidth="1"/>
    <col min="14" max="14" width="4.83203125" style="145" customWidth="1"/>
    <col min="15" max="15" width="7.6640625" style="145" customWidth="1"/>
    <col min="16" max="16" width="5" style="145" customWidth="1"/>
    <col min="17" max="17" width="5.1640625" style="145" customWidth="1"/>
    <col min="18" max="21" width="4" style="145" customWidth="1"/>
    <col min="22" max="22" width="5.5" style="145" customWidth="1"/>
    <col min="23" max="23" width="5.6640625" style="145" customWidth="1"/>
    <col min="24" max="24" width="4" style="145" customWidth="1"/>
    <col min="25" max="27" width="4.83203125" style="145" customWidth="1"/>
    <col min="28" max="29" width="4" style="145" customWidth="1"/>
    <col min="30" max="248" width="8.83203125" style="145"/>
    <col min="249" max="249" width="4.5" style="145" customWidth="1"/>
    <col min="250" max="250" width="9.83203125" style="145" customWidth="1"/>
    <col min="251" max="251" width="13.83203125" style="145" customWidth="1"/>
    <col min="252" max="259" width="4" style="145" customWidth="1"/>
    <col min="260" max="261" width="5.5" style="145" customWidth="1"/>
    <col min="262" max="264" width="4" style="145" customWidth="1"/>
    <col min="265" max="265" width="5.1640625" style="145" customWidth="1"/>
    <col min="266" max="267" width="4" style="145" customWidth="1"/>
    <col min="268" max="268" width="7.1640625" style="145" customWidth="1"/>
    <col min="269" max="269" width="4" style="145" customWidth="1"/>
    <col min="270" max="270" width="6.5" style="145" customWidth="1"/>
    <col min="271" max="271" width="5" style="145" customWidth="1"/>
    <col min="272" max="280" width="4" style="145" customWidth="1"/>
    <col min="281" max="283" width="4.83203125" style="145" customWidth="1"/>
    <col min="284" max="285" width="4" style="145" customWidth="1"/>
    <col min="286" max="504" width="8.83203125" style="145"/>
    <col min="505" max="505" width="4.5" style="145" customWidth="1"/>
    <col min="506" max="506" width="9.83203125" style="145" customWidth="1"/>
    <col min="507" max="507" width="13.83203125" style="145" customWidth="1"/>
    <col min="508" max="515" width="4" style="145" customWidth="1"/>
    <col min="516" max="517" width="5.5" style="145" customWidth="1"/>
    <col min="518" max="520" width="4" style="145" customWidth="1"/>
    <col min="521" max="521" width="5.1640625" style="145" customWidth="1"/>
    <col min="522" max="523" width="4" style="145" customWidth="1"/>
    <col min="524" max="524" width="7.1640625" style="145" customWidth="1"/>
    <col min="525" max="525" width="4" style="145" customWidth="1"/>
    <col min="526" max="526" width="6.5" style="145" customWidth="1"/>
    <col min="527" max="527" width="5" style="145" customWidth="1"/>
    <col min="528" max="536" width="4" style="145" customWidth="1"/>
    <col min="537" max="539" width="4.83203125" style="145" customWidth="1"/>
    <col min="540" max="541" width="4" style="145" customWidth="1"/>
    <col min="542" max="760" width="8.83203125" style="145"/>
    <col min="761" max="761" width="4.5" style="145" customWidth="1"/>
    <col min="762" max="762" width="9.83203125" style="145" customWidth="1"/>
    <col min="763" max="763" width="13.83203125" style="145" customWidth="1"/>
    <col min="764" max="771" width="4" style="145" customWidth="1"/>
    <col min="772" max="773" width="5.5" style="145" customWidth="1"/>
    <col min="774" max="776" width="4" style="145" customWidth="1"/>
    <col min="777" max="777" width="5.1640625" style="145" customWidth="1"/>
    <col min="778" max="779" width="4" style="145" customWidth="1"/>
    <col min="780" max="780" width="7.1640625" style="145" customWidth="1"/>
    <col min="781" max="781" width="4" style="145" customWidth="1"/>
    <col min="782" max="782" width="6.5" style="145" customWidth="1"/>
    <col min="783" max="783" width="5" style="145" customWidth="1"/>
    <col min="784" max="792" width="4" style="145" customWidth="1"/>
    <col min="793" max="795" width="4.83203125" style="145" customWidth="1"/>
    <col min="796" max="797" width="4" style="145" customWidth="1"/>
    <col min="798" max="1016" width="8.83203125" style="145"/>
    <col min="1017" max="1017" width="4.5" style="145" customWidth="1"/>
    <col min="1018" max="1018" width="9.83203125" style="145" customWidth="1"/>
    <col min="1019" max="1019" width="13.83203125" style="145" customWidth="1"/>
    <col min="1020" max="1027" width="4" style="145" customWidth="1"/>
    <col min="1028" max="1029" width="5.5" style="145" customWidth="1"/>
    <col min="1030" max="1032" width="4" style="145" customWidth="1"/>
    <col min="1033" max="1033" width="5.1640625" style="145" customWidth="1"/>
    <col min="1034" max="1035" width="4" style="145" customWidth="1"/>
    <col min="1036" max="1036" width="7.1640625" style="145" customWidth="1"/>
    <col min="1037" max="1037" width="4" style="145" customWidth="1"/>
    <col min="1038" max="1038" width="6.5" style="145" customWidth="1"/>
    <col min="1039" max="1039" width="5" style="145" customWidth="1"/>
    <col min="1040" max="1048" width="4" style="145" customWidth="1"/>
    <col min="1049" max="1051" width="4.83203125" style="145" customWidth="1"/>
    <col min="1052" max="1053" width="4" style="145" customWidth="1"/>
    <col min="1054" max="1272" width="8.83203125" style="145"/>
    <col min="1273" max="1273" width="4.5" style="145" customWidth="1"/>
    <col min="1274" max="1274" width="9.83203125" style="145" customWidth="1"/>
    <col min="1275" max="1275" width="13.83203125" style="145" customWidth="1"/>
    <col min="1276" max="1283" width="4" style="145" customWidth="1"/>
    <col min="1284" max="1285" width="5.5" style="145" customWidth="1"/>
    <col min="1286" max="1288" width="4" style="145" customWidth="1"/>
    <col min="1289" max="1289" width="5.1640625" style="145" customWidth="1"/>
    <col min="1290" max="1291" width="4" style="145" customWidth="1"/>
    <col min="1292" max="1292" width="7.1640625" style="145" customWidth="1"/>
    <col min="1293" max="1293" width="4" style="145" customWidth="1"/>
    <col min="1294" max="1294" width="6.5" style="145" customWidth="1"/>
    <col min="1295" max="1295" width="5" style="145" customWidth="1"/>
    <col min="1296" max="1304" width="4" style="145" customWidth="1"/>
    <col min="1305" max="1307" width="4.83203125" style="145" customWidth="1"/>
    <col min="1308" max="1309" width="4" style="145" customWidth="1"/>
    <col min="1310" max="1528" width="8.83203125" style="145"/>
    <col min="1529" max="1529" width="4.5" style="145" customWidth="1"/>
    <col min="1530" max="1530" width="9.83203125" style="145" customWidth="1"/>
    <col min="1531" max="1531" width="13.83203125" style="145" customWidth="1"/>
    <col min="1532" max="1539" width="4" style="145" customWidth="1"/>
    <col min="1540" max="1541" width="5.5" style="145" customWidth="1"/>
    <col min="1542" max="1544" width="4" style="145" customWidth="1"/>
    <col min="1545" max="1545" width="5.1640625" style="145" customWidth="1"/>
    <col min="1546" max="1547" width="4" style="145" customWidth="1"/>
    <col min="1548" max="1548" width="7.1640625" style="145" customWidth="1"/>
    <col min="1549" max="1549" width="4" style="145" customWidth="1"/>
    <col min="1550" max="1550" width="6.5" style="145" customWidth="1"/>
    <col min="1551" max="1551" width="5" style="145" customWidth="1"/>
    <col min="1552" max="1560" width="4" style="145" customWidth="1"/>
    <col min="1561" max="1563" width="4.83203125" style="145" customWidth="1"/>
    <col min="1564" max="1565" width="4" style="145" customWidth="1"/>
    <col min="1566" max="1784" width="8.83203125" style="145"/>
    <col min="1785" max="1785" width="4.5" style="145" customWidth="1"/>
    <col min="1786" max="1786" width="9.83203125" style="145" customWidth="1"/>
    <col min="1787" max="1787" width="13.83203125" style="145" customWidth="1"/>
    <col min="1788" max="1795" width="4" style="145" customWidth="1"/>
    <col min="1796" max="1797" width="5.5" style="145" customWidth="1"/>
    <col min="1798" max="1800" width="4" style="145" customWidth="1"/>
    <col min="1801" max="1801" width="5.1640625" style="145" customWidth="1"/>
    <col min="1802" max="1803" width="4" style="145" customWidth="1"/>
    <col min="1804" max="1804" width="7.1640625" style="145" customWidth="1"/>
    <col min="1805" max="1805" width="4" style="145" customWidth="1"/>
    <col min="1806" max="1806" width="6.5" style="145" customWidth="1"/>
    <col min="1807" max="1807" width="5" style="145" customWidth="1"/>
    <col min="1808" max="1816" width="4" style="145" customWidth="1"/>
    <col min="1817" max="1819" width="4.83203125" style="145" customWidth="1"/>
    <col min="1820" max="1821" width="4" style="145" customWidth="1"/>
    <col min="1822" max="2040" width="8.83203125" style="145"/>
    <col min="2041" max="2041" width="4.5" style="145" customWidth="1"/>
    <col min="2042" max="2042" width="9.83203125" style="145" customWidth="1"/>
    <col min="2043" max="2043" width="13.83203125" style="145" customWidth="1"/>
    <col min="2044" max="2051" width="4" style="145" customWidth="1"/>
    <col min="2052" max="2053" width="5.5" style="145" customWidth="1"/>
    <col min="2054" max="2056" width="4" style="145" customWidth="1"/>
    <col min="2057" max="2057" width="5.1640625" style="145" customWidth="1"/>
    <col min="2058" max="2059" width="4" style="145" customWidth="1"/>
    <col min="2060" max="2060" width="7.1640625" style="145" customWidth="1"/>
    <col min="2061" max="2061" width="4" style="145" customWidth="1"/>
    <col min="2062" max="2062" width="6.5" style="145" customWidth="1"/>
    <col min="2063" max="2063" width="5" style="145" customWidth="1"/>
    <col min="2064" max="2072" width="4" style="145" customWidth="1"/>
    <col min="2073" max="2075" width="4.83203125" style="145" customWidth="1"/>
    <col min="2076" max="2077" width="4" style="145" customWidth="1"/>
    <col min="2078" max="2296" width="8.83203125" style="145"/>
    <col min="2297" max="2297" width="4.5" style="145" customWidth="1"/>
    <col min="2298" max="2298" width="9.83203125" style="145" customWidth="1"/>
    <col min="2299" max="2299" width="13.83203125" style="145" customWidth="1"/>
    <col min="2300" max="2307" width="4" style="145" customWidth="1"/>
    <col min="2308" max="2309" width="5.5" style="145" customWidth="1"/>
    <col min="2310" max="2312" width="4" style="145" customWidth="1"/>
    <col min="2313" max="2313" width="5.1640625" style="145" customWidth="1"/>
    <col min="2314" max="2315" width="4" style="145" customWidth="1"/>
    <col min="2316" max="2316" width="7.1640625" style="145" customWidth="1"/>
    <col min="2317" max="2317" width="4" style="145" customWidth="1"/>
    <col min="2318" max="2318" width="6.5" style="145" customWidth="1"/>
    <col min="2319" max="2319" width="5" style="145" customWidth="1"/>
    <col min="2320" max="2328" width="4" style="145" customWidth="1"/>
    <col min="2329" max="2331" width="4.83203125" style="145" customWidth="1"/>
    <col min="2332" max="2333" width="4" style="145" customWidth="1"/>
    <col min="2334" max="2552" width="8.83203125" style="145"/>
    <col min="2553" max="2553" width="4.5" style="145" customWidth="1"/>
    <col min="2554" max="2554" width="9.83203125" style="145" customWidth="1"/>
    <col min="2555" max="2555" width="13.83203125" style="145" customWidth="1"/>
    <col min="2556" max="2563" width="4" style="145" customWidth="1"/>
    <col min="2564" max="2565" width="5.5" style="145" customWidth="1"/>
    <col min="2566" max="2568" width="4" style="145" customWidth="1"/>
    <col min="2569" max="2569" width="5.1640625" style="145" customWidth="1"/>
    <col min="2570" max="2571" width="4" style="145" customWidth="1"/>
    <col min="2572" max="2572" width="7.1640625" style="145" customWidth="1"/>
    <col min="2573" max="2573" width="4" style="145" customWidth="1"/>
    <col min="2574" max="2574" width="6.5" style="145" customWidth="1"/>
    <col min="2575" max="2575" width="5" style="145" customWidth="1"/>
    <col min="2576" max="2584" width="4" style="145" customWidth="1"/>
    <col min="2585" max="2587" width="4.83203125" style="145" customWidth="1"/>
    <col min="2588" max="2589" width="4" style="145" customWidth="1"/>
    <col min="2590" max="2808" width="8.83203125" style="145"/>
    <col min="2809" max="2809" width="4.5" style="145" customWidth="1"/>
    <col min="2810" max="2810" width="9.83203125" style="145" customWidth="1"/>
    <col min="2811" max="2811" width="13.83203125" style="145" customWidth="1"/>
    <col min="2812" max="2819" width="4" style="145" customWidth="1"/>
    <col min="2820" max="2821" width="5.5" style="145" customWidth="1"/>
    <col min="2822" max="2824" width="4" style="145" customWidth="1"/>
    <col min="2825" max="2825" width="5.1640625" style="145" customWidth="1"/>
    <col min="2826" max="2827" width="4" style="145" customWidth="1"/>
    <col min="2828" max="2828" width="7.1640625" style="145" customWidth="1"/>
    <col min="2829" max="2829" width="4" style="145" customWidth="1"/>
    <col min="2830" max="2830" width="6.5" style="145" customWidth="1"/>
    <col min="2831" max="2831" width="5" style="145" customWidth="1"/>
    <col min="2832" max="2840" width="4" style="145" customWidth="1"/>
    <col min="2841" max="2843" width="4.83203125" style="145" customWidth="1"/>
    <col min="2844" max="2845" width="4" style="145" customWidth="1"/>
    <col min="2846" max="3064" width="8.83203125" style="145"/>
    <col min="3065" max="3065" width="4.5" style="145" customWidth="1"/>
    <col min="3066" max="3066" width="9.83203125" style="145" customWidth="1"/>
    <col min="3067" max="3067" width="13.83203125" style="145" customWidth="1"/>
    <col min="3068" max="3075" width="4" style="145" customWidth="1"/>
    <col min="3076" max="3077" width="5.5" style="145" customWidth="1"/>
    <col min="3078" max="3080" width="4" style="145" customWidth="1"/>
    <col min="3081" max="3081" width="5.1640625" style="145" customWidth="1"/>
    <col min="3082" max="3083" width="4" style="145" customWidth="1"/>
    <col min="3084" max="3084" width="7.1640625" style="145" customWidth="1"/>
    <col min="3085" max="3085" width="4" style="145" customWidth="1"/>
    <col min="3086" max="3086" width="6.5" style="145" customWidth="1"/>
    <col min="3087" max="3087" width="5" style="145" customWidth="1"/>
    <col min="3088" max="3096" width="4" style="145" customWidth="1"/>
    <col min="3097" max="3099" width="4.83203125" style="145" customWidth="1"/>
    <col min="3100" max="3101" width="4" style="145" customWidth="1"/>
    <col min="3102" max="3320" width="8.83203125" style="145"/>
    <col min="3321" max="3321" width="4.5" style="145" customWidth="1"/>
    <col min="3322" max="3322" width="9.83203125" style="145" customWidth="1"/>
    <col min="3323" max="3323" width="13.83203125" style="145" customWidth="1"/>
    <col min="3324" max="3331" width="4" style="145" customWidth="1"/>
    <col min="3332" max="3333" width="5.5" style="145" customWidth="1"/>
    <col min="3334" max="3336" width="4" style="145" customWidth="1"/>
    <col min="3337" max="3337" width="5.1640625" style="145" customWidth="1"/>
    <col min="3338" max="3339" width="4" style="145" customWidth="1"/>
    <col min="3340" max="3340" width="7.1640625" style="145" customWidth="1"/>
    <col min="3341" max="3341" width="4" style="145" customWidth="1"/>
    <col min="3342" max="3342" width="6.5" style="145" customWidth="1"/>
    <col min="3343" max="3343" width="5" style="145" customWidth="1"/>
    <col min="3344" max="3352" width="4" style="145" customWidth="1"/>
    <col min="3353" max="3355" width="4.83203125" style="145" customWidth="1"/>
    <col min="3356" max="3357" width="4" style="145" customWidth="1"/>
    <col min="3358" max="3576" width="8.83203125" style="145"/>
    <col min="3577" max="3577" width="4.5" style="145" customWidth="1"/>
    <col min="3578" max="3578" width="9.83203125" style="145" customWidth="1"/>
    <col min="3579" max="3579" width="13.83203125" style="145" customWidth="1"/>
    <col min="3580" max="3587" width="4" style="145" customWidth="1"/>
    <col min="3588" max="3589" width="5.5" style="145" customWidth="1"/>
    <col min="3590" max="3592" width="4" style="145" customWidth="1"/>
    <col min="3593" max="3593" width="5.1640625" style="145" customWidth="1"/>
    <col min="3594" max="3595" width="4" style="145" customWidth="1"/>
    <col min="3596" max="3596" width="7.1640625" style="145" customWidth="1"/>
    <col min="3597" max="3597" width="4" style="145" customWidth="1"/>
    <col min="3598" max="3598" width="6.5" style="145" customWidth="1"/>
    <col min="3599" max="3599" width="5" style="145" customWidth="1"/>
    <col min="3600" max="3608" width="4" style="145" customWidth="1"/>
    <col min="3609" max="3611" width="4.83203125" style="145" customWidth="1"/>
    <col min="3612" max="3613" width="4" style="145" customWidth="1"/>
    <col min="3614" max="3832" width="8.83203125" style="145"/>
    <col min="3833" max="3833" width="4.5" style="145" customWidth="1"/>
    <col min="3834" max="3834" width="9.83203125" style="145" customWidth="1"/>
    <col min="3835" max="3835" width="13.83203125" style="145" customWidth="1"/>
    <col min="3836" max="3843" width="4" style="145" customWidth="1"/>
    <col min="3844" max="3845" width="5.5" style="145" customWidth="1"/>
    <col min="3846" max="3848" width="4" style="145" customWidth="1"/>
    <col min="3849" max="3849" width="5.1640625" style="145" customWidth="1"/>
    <col min="3850" max="3851" width="4" style="145" customWidth="1"/>
    <col min="3852" max="3852" width="7.1640625" style="145" customWidth="1"/>
    <col min="3853" max="3853" width="4" style="145" customWidth="1"/>
    <col min="3854" max="3854" width="6.5" style="145" customWidth="1"/>
    <col min="3855" max="3855" width="5" style="145" customWidth="1"/>
    <col min="3856" max="3864" width="4" style="145" customWidth="1"/>
    <col min="3865" max="3867" width="4.83203125" style="145" customWidth="1"/>
    <col min="3868" max="3869" width="4" style="145" customWidth="1"/>
    <col min="3870" max="4088" width="8.83203125" style="145"/>
    <col min="4089" max="4089" width="4.5" style="145" customWidth="1"/>
    <col min="4090" max="4090" width="9.83203125" style="145" customWidth="1"/>
    <col min="4091" max="4091" width="13.83203125" style="145" customWidth="1"/>
    <col min="4092" max="4099" width="4" style="145" customWidth="1"/>
    <col min="4100" max="4101" width="5.5" style="145" customWidth="1"/>
    <col min="4102" max="4104" width="4" style="145" customWidth="1"/>
    <col min="4105" max="4105" width="5.1640625" style="145" customWidth="1"/>
    <col min="4106" max="4107" width="4" style="145" customWidth="1"/>
    <col min="4108" max="4108" width="7.1640625" style="145" customWidth="1"/>
    <col min="4109" max="4109" width="4" style="145" customWidth="1"/>
    <col min="4110" max="4110" width="6.5" style="145" customWidth="1"/>
    <col min="4111" max="4111" width="5" style="145" customWidth="1"/>
    <col min="4112" max="4120" width="4" style="145" customWidth="1"/>
    <col min="4121" max="4123" width="4.83203125" style="145" customWidth="1"/>
    <col min="4124" max="4125" width="4" style="145" customWidth="1"/>
    <col min="4126" max="4344" width="8.83203125" style="145"/>
    <col min="4345" max="4345" width="4.5" style="145" customWidth="1"/>
    <col min="4346" max="4346" width="9.83203125" style="145" customWidth="1"/>
    <col min="4347" max="4347" width="13.83203125" style="145" customWidth="1"/>
    <col min="4348" max="4355" width="4" style="145" customWidth="1"/>
    <col min="4356" max="4357" width="5.5" style="145" customWidth="1"/>
    <col min="4358" max="4360" width="4" style="145" customWidth="1"/>
    <col min="4361" max="4361" width="5.1640625" style="145" customWidth="1"/>
    <col min="4362" max="4363" width="4" style="145" customWidth="1"/>
    <col min="4364" max="4364" width="7.1640625" style="145" customWidth="1"/>
    <col min="4365" max="4365" width="4" style="145" customWidth="1"/>
    <col min="4366" max="4366" width="6.5" style="145" customWidth="1"/>
    <col min="4367" max="4367" width="5" style="145" customWidth="1"/>
    <col min="4368" max="4376" width="4" style="145" customWidth="1"/>
    <col min="4377" max="4379" width="4.83203125" style="145" customWidth="1"/>
    <col min="4380" max="4381" width="4" style="145" customWidth="1"/>
    <col min="4382" max="4600" width="8.83203125" style="145"/>
    <col min="4601" max="4601" width="4.5" style="145" customWidth="1"/>
    <col min="4602" max="4602" width="9.83203125" style="145" customWidth="1"/>
    <col min="4603" max="4603" width="13.83203125" style="145" customWidth="1"/>
    <col min="4604" max="4611" width="4" style="145" customWidth="1"/>
    <col min="4612" max="4613" width="5.5" style="145" customWidth="1"/>
    <col min="4614" max="4616" width="4" style="145" customWidth="1"/>
    <col min="4617" max="4617" width="5.1640625" style="145" customWidth="1"/>
    <col min="4618" max="4619" width="4" style="145" customWidth="1"/>
    <col min="4620" max="4620" width="7.1640625" style="145" customWidth="1"/>
    <col min="4621" max="4621" width="4" style="145" customWidth="1"/>
    <col min="4622" max="4622" width="6.5" style="145" customWidth="1"/>
    <col min="4623" max="4623" width="5" style="145" customWidth="1"/>
    <col min="4624" max="4632" width="4" style="145" customWidth="1"/>
    <col min="4633" max="4635" width="4.83203125" style="145" customWidth="1"/>
    <col min="4636" max="4637" width="4" style="145" customWidth="1"/>
    <col min="4638" max="4856" width="8.83203125" style="145"/>
    <col min="4857" max="4857" width="4.5" style="145" customWidth="1"/>
    <col min="4858" max="4858" width="9.83203125" style="145" customWidth="1"/>
    <col min="4859" max="4859" width="13.83203125" style="145" customWidth="1"/>
    <col min="4860" max="4867" width="4" style="145" customWidth="1"/>
    <col min="4868" max="4869" width="5.5" style="145" customWidth="1"/>
    <col min="4870" max="4872" width="4" style="145" customWidth="1"/>
    <col min="4873" max="4873" width="5.1640625" style="145" customWidth="1"/>
    <col min="4874" max="4875" width="4" style="145" customWidth="1"/>
    <col min="4876" max="4876" width="7.1640625" style="145" customWidth="1"/>
    <col min="4877" max="4877" width="4" style="145" customWidth="1"/>
    <col min="4878" max="4878" width="6.5" style="145" customWidth="1"/>
    <col min="4879" max="4879" width="5" style="145" customWidth="1"/>
    <col min="4880" max="4888" width="4" style="145" customWidth="1"/>
    <col min="4889" max="4891" width="4.83203125" style="145" customWidth="1"/>
    <col min="4892" max="4893" width="4" style="145" customWidth="1"/>
    <col min="4894" max="5112" width="8.83203125" style="145"/>
    <col min="5113" max="5113" width="4.5" style="145" customWidth="1"/>
    <col min="5114" max="5114" width="9.83203125" style="145" customWidth="1"/>
    <col min="5115" max="5115" width="13.83203125" style="145" customWidth="1"/>
    <col min="5116" max="5123" width="4" style="145" customWidth="1"/>
    <col min="5124" max="5125" width="5.5" style="145" customWidth="1"/>
    <col min="5126" max="5128" width="4" style="145" customWidth="1"/>
    <col min="5129" max="5129" width="5.1640625" style="145" customWidth="1"/>
    <col min="5130" max="5131" width="4" style="145" customWidth="1"/>
    <col min="5132" max="5132" width="7.1640625" style="145" customWidth="1"/>
    <col min="5133" max="5133" width="4" style="145" customWidth="1"/>
    <col min="5134" max="5134" width="6.5" style="145" customWidth="1"/>
    <col min="5135" max="5135" width="5" style="145" customWidth="1"/>
    <col min="5136" max="5144" width="4" style="145" customWidth="1"/>
    <col min="5145" max="5147" width="4.83203125" style="145" customWidth="1"/>
    <col min="5148" max="5149" width="4" style="145" customWidth="1"/>
    <col min="5150" max="5368" width="8.83203125" style="145"/>
    <col min="5369" max="5369" width="4.5" style="145" customWidth="1"/>
    <col min="5370" max="5370" width="9.83203125" style="145" customWidth="1"/>
    <col min="5371" max="5371" width="13.83203125" style="145" customWidth="1"/>
    <col min="5372" max="5379" width="4" style="145" customWidth="1"/>
    <col min="5380" max="5381" width="5.5" style="145" customWidth="1"/>
    <col min="5382" max="5384" width="4" style="145" customWidth="1"/>
    <col min="5385" max="5385" width="5.1640625" style="145" customWidth="1"/>
    <col min="5386" max="5387" width="4" style="145" customWidth="1"/>
    <col min="5388" max="5388" width="7.1640625" style="145" customWidth="1"/>
    <col min="5389" max="5389" width="4" style="145" customWidth="1"/>
    <col min="5390" max="5390" width="6.5" style="145" customWidth="1"/>
    <col min="5391" max="5391" width="5" style="145" customWidth="1"/>
    <col min="5392" max="5400" width="4" style="145" customWidth="1"/>
    <col min="5401" max="5403" width="4.83203125" style="145" customWidth="1"/>
    <col min="5404" max="5405" width="4" style="145" customWidth="1"/>
    <col min="5406" max="5624" width="8.83203125" style="145"/>
    <col min="5625" max="5625" width="4.5" style="145" customWidth="1"/>
    <col min="5626" max="5626" width="9.83203125" style="145" customWidth="1"/>
    <col min="5627" max="5627" width="13.83203125" style="145" customWidth="1"/>
    <col min="5628" max="5635" width="4" style="145" customWidth="1"/>
    <col min="5636" max="5637" width="5.5" style="145" customWidth="1"/>
    <col min="5638" max="5640" width="4" style="145" customWidth="1"/>
    <col min="5641" max="5641" width="5.1640625" style="145" customWidth="1"/>
    <col min="5642" max="5643" width="4" style="145" customWidth="1"/>
    <col min="5644" max="5644" width="7.1640625" style="145" customWidth="1"/>
    <col min="5645" max="5645" width="4" style="145" customWidth="1"/>
    <col min="5646" max="5646" width="6.5" style="145" customWidth="1"/>
    <col min="5647" max="5647" width="5" style="145" customWidth="1"/>
    <col min="5648" max="5656" width="4" style="145" customWidth="1"/>
    <col min="5657" max="5659" width="4.83203125" style="145" customWidth="1"/>
    <col min="5660" max="5661" width="4" style="145" customWidth="1"/>
    <col min="5662" max="5880" width="8.83203125" style="145"/>
    <col min="5881" max="5881" width="4.5" style="145" customWidth="1"/>
    <col min="5882" max="5882" width="9.83203125" style="145" customWidth="1"/>
    <col min="5883" max="5883" width="13.83203125" style="145" customWidth="1"/>
    <col min="5884" max="5891" width="4" style="145" customWidth="1"/>
    <col min="5892" max="5893" width="5.5" style="145" customWidth="1"/>
    <col min="5894" max="5896" width="4" style="145" customWidth="1"/>
    <col min="5897" max="5897" width="5.1640625" style="145" customWidth="1"/>
    <col min="5898" max="5899" width="4" style="145" customWidth="1"/>
    <col min="5900" max="5900" width="7.1640625" style="145" customWidth="1"/>
    <col min="5901" max="5901" width="4" style="145" customWidth="1"/>
    <col min="5902" max="5902" width="6.5" style="145" customWidth="1"/>
    <col min="5903" max="5903" width="5" style="145" customWidth="1"/>
    <col min="5904" max="5912" width="4" style="145" customWidth="1"/>
    <col min="5913" max="5915" width="4.83203125" style="145" customWidth="1"/>
    <col min="5916" max="5917" width="4" style="145" customWidth="1"/>
    <col min="5918" max="6136" width="8.83203125" style="145"/>
    <col min="6137" max="6137" width="4.5" style="145" customWidth="1"/>
    <col min="6138" max="6138" width="9.83203125" style="145" customWidth="1"/>
    <col min="6139" max="6139" width="13.83203125" style="145" customWidth="1"/>
    <col min="6140" max="6147" width="4" style="145" customWidth="1"/>
    <col min="6148" max="6149" width="5.5" style="145" customWidth="1"/>
    <col min="6150" max="6152" width="4" style="145" customWidth="1"/>
    <col min="6153" max="6153" width="5.1640625" style="145" customWidth="1"/>
    <col min="6154" max="6155" width="4" style="145" customWidth="1"/>
    <col min="6156" max="6156" width="7.1640625" style="145" customWidth="1"/>
    <col min="6157" max="6157" width="4" style="145" customWidth="1"/>
    <col min="6158" max="6158" width="6.5" style="145" customWidth="1"/>
    <col min="6159" max="6159" width="5" style="145" customWidth="1"/>
    <col min="6160" max="6168" width="4" style="145" customWidth="1"/>
    <col min="6169" max="6171" width="4.83203125" style="145" customWidth="1"/>
    <col min="6172" max="6173" width="4" style="145" customWidth="1"/>
    <col min="6174" max="6392" width="8.83203125" style="145"/>
    <col min="6393" max="6393" width="4.5" style="145" customWidth="1"/>
    <col min="6394" max="6394" width="9.83203125" style="145" customWidth="1"/>
    <col min="6395" max="6395" width="13.83203125" style="145" customWidth="1"/>
    <col min="6396" max="6403" width="4" style="145" customWidth="1"/>
    <col min="6404" max="6405" width="5.5" style="145" customWidth="1"/>
    <col min="6406" max="6408" width="4" style="145" customWidth="1"/>
    <col min="6409" max="6409" width="5.1640625" style="145" customWidth="1"/>
    <col min="6410" max="6411" width="4" style="145" customWidth="1"/>
    <col min="6412" max="6412" width="7.1640625" style="145" customWidth="1"/>
    <col min="6413" max="6413" width="4" style="145" customWidth="1"/>
    <col min="6414" max="6414" width="6.5" style="145" customWidth="1"/>
    <col min="6415" max="6415" width="5" style="145" customWidth="1"/>
    <col min="6416" max="6424" width="4" style="145" customWidth="1"/>
    <col min="6425" max="6427" width="4.83203125" style="145" customWidth="1"/>
    <col min="6428" max="6429" width="4" style="145" customWidth="1"/>
    <col min="6430" max="6648" width="8.83203125" style="145"/>
    <col min="6649" max="6649" width="4.5" style="145" customWidth="1"/>
    <col min="6650" max="6650" width="9.83203125" style="145" customWidth="1"/>
    <col min="6651" max="6651" width="13.83203125" style="145" customWidth="1"/>
    <col min="6652" max="6659" width="4" style="145" customWidth="1"/>
    <col min="6660" max="6661" width="5.5" style="145" customWidth="1"/>
    <col min="6662" max="6664" width="4" style="145" customWidth="1"/>
    <col min="6665" max="6665" width="5.1640625" style="145" customWidth="1"/>
    <col min="6666" max="6667" width="4" style="145" customWidth="1"/>
    <col min="6668" max="6668" width="7.1640625" style="145" customWidth="1"/>
    <col min="6669" max="6669" width="4" style="145" customWidth="1"/>
    <col min="6670" max="6670" width="6.5" style="145" customWidth="1"/>
    <col min="6671" max="6671" width="5" style="145" customWidth="1"/>
    <col min="6672" max="6680" width="4" style="145" customWidth="1"/>
    <col min="6681" max="6683" width="4.83203125" style="145" customWidth="1"/>
    <col min="6684" max="6685" width="4" style="145" customWidth="1"/>
    <col min="6686" max="6904" width="8.83203125" style="145"/>
    <col min="6905" max="6905" width="4.5" style="145" customWidth="1"/>
    <col min="6906" max="6906" width="9.83203125" style="145" customWidth="1"/>
    <col min="6907" max="6907" width="13.83203125" style="145" customWidth="1"/>
    <col min="6908" max="6915" width="4" style="145" customWidth="1"/>
    <col min="6916" max="6917" width="5.5" style="145" customWidth="1"/>
    <col min="6918" max="6920" width="4" style="145" customWidth="1"/>
    <col min="6921" max="6921" width="5.1640625" style="145" customWidth="1"/>
    <col min="6922" max="6923" width="4" style="145" customWidth="1"/>
    <col min="6924" max="6924" width="7.1640625" style="145" customWidth="1"/>
    <col min="6925" max="6925" width="4" style="145" customWidth="1"/>
    <col min="6926" max="6926" width="6.5" style="145" customWidth="1"/>
    <col min="6927" max="6927" width="5" style="145" customWidth="1"/>
    <col min="6928" max="6936" width="4" style="145" customWidth="1"/>
    <col min="6937" max="6939" width="4.83203125" style="145" customWidth="1"/>
    <col min="6940" max="6941" width="4" style="145" customWidth="1"/>
    <col min="6942" max="7160" width="8.83203125" style="145"/>
    <col min="7161" max="7161" width="4.5" style="145" customWidth="1"/>
    <col min="7162" max="7162" width="9.83203125" style="145" customWidth="1"/>
    <col min="7163" max="7163" width="13.83203125" style="145" customWidth="1"/>
    <col min="7164" max="7171" width="4" style="145" customWidth="1"/>
    <col min="7172" max="7173" width="5.5" style="145" customWidth="1"/>
    <col min="7174" max="7176" width="4" style="145" customWidth="1"/>
    <col min="7177" max="7177" width="5.1640625" style="145" customWidth="1"/>
    <col min="7178" max="7179" width="4" style="145" customWidth="1"/>
    <col min="7180" max="7180" width="7.1640625" style="145" customWidth="1"/>
    <col min="7181" max="7181" width="4" style="145" customWidth="1"/>
    <col min="7182" max="7182" width="6.5" style="145" customWidth="1"/>
    <col min="7183" max="7183" width="5" style="145" customWidth="1"/>
    <col min="7184" max="7192" width="4" style="145" customWidth="1"/>
    <col min="7193" max="7195" width="4.83203125" style="145" customWidth="1"/>
    <col min="7196" max="7197" width="4" style="145" customWidth="1"/>
    <col min="7198" max="7416" width="8.83203125" style="145"/>
    <col min="7417" max="7417" width="4.5" style="145" customWidth="1"/>
    <col min="7418" max="7418" width="9.83203125" style="145" customWidth="1"/>
    <col min="7419" max="7419" width="13.83203125" style="145" customWidth="1"/>
    <col min="7420" max="7427" width="4" style="145" customWidth="1"/>
    <col min="7428" max="7429" width="5.5" style="145" customWidth="1"/>
    <col min="7430" max="7432" width="4" style="145" customWidth="1"/>
    <col min="7433" max="7433" width="5.1640625" style="145" customWidth="1"/>
    <col min="7434" max="7435" width="4" style="145" customWidth="1"/>
    <col min="7436" max="7436" width="7.1640625" style="145" customWidth="1"/>
    <col min="7437" max="7437" width="4" style="145" customWidth="1"/>
    <col min="7438" max="7438" width="6.5" style="145" customWidth="1"/>
    <col min="7439" max="7439" width="5" style="145" customWidth="1"/>
    <col min="7440" max="7448" width="4" style="145" customWidth="1"/>
    <col min="7449" max="7451" width="4.83203125" style="145" customWidth="1"/>
    <col min="7452" max="7453" width="4" style="145" customWidth="1"/>
    <col min="7454" max="7672" width="8.83203125" style="145"/>
    <col min="7673" max="7673" width="4.5" style="145" customWidth="1"/>
    <col min="7674" max="7674" width="9.83203125" style="145" customWidth="1"/>
    <col min="7675" max="7675" width="13.83203125" style="145" customWidth="1"/>
    <col min="7676" max="7683" width="4" style="145" customWidth="1"/>
    <col min="7684" max="7685" width="5.5" style="145" customWidth="1"/>
    <col min="7686" max="7688" width="4" style="145" customWidth="1"/>
    <col min="7689" max="7689" width="5.1640625" style="145" customWidth="1"/>
    <col min="7690" max="7691" width="4" style="145" customWidth="1"/>
    <col min="7692" max="7692" width="7.1640625" style="145" customWidth="1"/>
    <col min="7693" max="7693" width="4" style="145" customWidth="1"/>
    <col min="7694" max="7694" width="6.5" style="145" customWidth="1"/>
    <col min="7695" max="7695" width="5" style="145" customWidth="1"/>
    <col min="7696" max="7704" width="4" style="145" customWidth="1"/>
    <col min="7705" max="7707" width="4.83203125" style="145" customWidth="1"/>
    <col min="7708" max="7709" width="4" style="145" customWidth="1"/>
    <col min="7710" max="7928" width="8.83203125" style="145"/>
    <col min="7929" max="7929" width="4.5" style="145" customWidth="1"/>
    <col min="7930" max="7930" width="9.83203125" style="145" customWidth="1"/>
    <col min="7931" max="7931" width="13.83203125" style="145" customWidth="1"/>
    <col min="7932" max="7939" width="4" style="145" customWidth="1"/>
    <col min="7940" max="7941" width="5.5" style="145" customWidth="1"/>
    <col min="7942" max="7944" width="4" style="145" customWidth="1"/>
    <col min="7945" max="7945" width="5.1640625" style="145" customWidth="1"/>
    <col min="7946" max="7947" width="4" style="145" customWidth="1"/>
    <col min="7948" max="7948" width="7.1640625" style="145" customWidth="1"/>
    <col min="7949" max="7949" width="4" style="145" customWidth="1"/>
    <col min="7950" max="7950" width="6.5" style="145" customWidth="1"/>
    <col min="7951" max="7951" width="5" style="145" customWidth="1"/>
    <col min="7952" max="7960" width="4" style="145" customWidth="1"/>
    <col min="7961" max="7963" width="4.83203125" style="145" customWidth="1"/>
    <col min="7964" max="7965" width="4" style="145" customWidth="1"/>
    <col min="7966" max="8184" width="8.83203125" style="145"/>
    <col min="8185" max="8185" width="4.5" style="145" customWidth="1"/>
    <col min="8186" max="8186" width="9.83203125" style="145" customWidth="1"/>
    <col min="8187" max="8187" width="13.83203125" style="145" customWidth="1"/>
    <col min="8188" max="8195" width="4" style="145" customWidth="1"/>
    <col min="8196" max="8197" width="5.5" style="145" customWidth="1"/>
    <col min="8198" max="8200" width="4" style="145" customWidth="1"/>
    <col min="8201" max="8201" width="5.1640625" style="145" customWidth="1"/>
    <col min="8202" max="8203" width="4" style="145" customWidth="1"/>
    <col min="8204" max="8204" width="7.1640625" style="145" customWidth="1"/>
    <col min="8205" max="8205" width="4" style="145" customWidth="1"/>
    <col min="8206" max="8206" width="6.5" style="145" customWidth="1"/>
    <col min="8207" max="8207" width="5" style="145" customWidth="1"/>
    <col min="8208" max="8216" width="4" style="145" customWidth="1"/>
    <col min="8217" max="8219" width="4.83203125" style="145" customWidth="1"/>
    <col min="8220" max="8221" width="4" style="145" customWidth="1"/>
    <col min="8222" max="8440" width="8.83203125" style="145"/>
    <col min="8441" max="8441" width="4.5" style="145" customWidth="1"/>
    <col min="8442" max="8442" width="9.83203125" style="145" customWidth="1"/>
    <col min="8443" max="8443" width="13.83203125" style="145" customWidth="1"/>
    <col min="8444" max="8451" width="4" style="145" customWidth="1"/>
    <col min="8452" max="8453" width="5.5" style="145" customWidth="1"/>
    <col min="8454" max="8456" width="4" style="145" customWidth="1"/>
    <col min="8457" max="8457" width="5.1640625" style="145" customWidth="1"/>
    <col min="8458" max="8459" width="4" style="145" customWidth="1"/>
    <col min="8460" max="8460" width="7.1640625" style="145" customWidth="1"/>
    <col min="8461" max="8461" width="4" style="145" customWidth="1"/>
    <col min="8462" max="8462" width="6.5" style="145" customWidth="1"/>
    <col min="8463" max="8463" width="5" style="145" customWidth="1"/>
    <col min="8464" max="8472" width="4" style="145" customWidth="1"/>
    <col min="8473" max="8475" width="4.83203125" style="145" customWidth="1"/>
    <col min="8476" max="8477" width="4" style="145" customWidth="1"/>
    <col min="8478" max="8696" width="8.83203125" style="145"/>
    <col min="8697" max="8697" width="4.5" style="145" customWidth="1"/>
    <col min="8698" max="8698" width="9.83203125" style="145" customWidth="1"/>
    <col min="8699" max="8699" width="13.83203125" style="145" customWidth="1"/>
    <col min="8700" max="8707" width="4" style="145" customWidth="1"/>
    <col min="8708" max="8709" width="5.5" style="145" customWidth="1"/>
    <col min="8710" max="8712" width="4" style="145" customWidth="1"/>
    <col min="8713" max="8713" width="5.1640625" style="145" customWidth="1"/>
    <col min="8714" max="8715" width="4" style="145" customWidth="1"/>
    <col min="8716" max="8716" width="7.1640625" style="145" customWidth="1"/>
    <col min="8717" max="8717" width="4" style="145" customWidth="1"/>
    <col min="8718" max="8718" width="6.5" style="145" customWidth="1"/>
    <col min="8719" max="8719" width="5" style="145" customWidth="1"/>
    <col min="8720" max="8728" width="4" style="145" customWidth="1"/>
    <col min="8729" max="8731" width="4.83203125" style="145" customWidth="1"/>
    <col min="8732" max="8733" width="4" style="145" customWidth="1"/>
    <col min="8734" max="8952" width="8.83203125" style="145"/>
    <col min="8953" max="8953" width="4.5" style="145" customWidth="1"/>
    <col min="8954" max="8954" width="9.83203125" style="145" customWidth="1"/>
    <col min="8955" max="8955" width="13.83203125" style="145" customWidth="1"/>
    <col min="8956" max="8963" width="4" style="145" customWidth="1"/>
    <col min="8964" max="8965" width="5.5" style="145" customWidth="1"/>
    <col min="8966" max="8968" width="4" style="145" customWidth="1"/>
    <col min="8969" max="8969" width="5.1640625" style="145" customWidth="1"/>
    <col min="8970" max="8971" width="4" style="145" customWidth="1"/>
    <col min="8972" max="8972" width="7.1640625" style="145" customWidth="1"/>
    <col min="8973" max="8973" width="4" style="145" customWidth="1"/>
    <col min="8974" max="8974" width="6.5" style="145" customWidth="1"/>
    <col min="8975" max="8975" width="5" style="145" customWidth="1"/>
    <col min="8976" max="8984" width="4" style="145" customWidth="1"/>
    <col min="8985" max="8987" width="4.83203125" style="145" customWidth="1"/>
    <col min="8988" max="8989" width="4" style="145" customWidth="1"/>
    <col min="8990" max="9208" width="8.83203125" style="145"/>
    <col min="9209" max="9209" width="4.5" style="145" customWidth="1"/>
    <col min="9210" max="9210" width="9.83203125" style="145" customWidth="1"/>
    <col min="9211" max="9211" width="13.83203125" style="145" customWidth="1"/>
    <col min="9212" max="9219" width="4" style="145" customWidth="1"/>
    <col min="9220" max="9221" width="5.5" style="145" customWidth="1"/>
    <col min="9222" max="9224" width="4" style="145" customWidth="1"/>
    <col min="9225" max="9225" width="5.1640625" style="145" customWidth="1"/>
    <col min="9226" max="9227" width="4" style="145" customWidth="1"/>
    <col min="9228" max="9228" width="7.1640625" style="145" customWidth="1"/>
    <col min="9229" max="9229" width="4" style="145" customWidth="1"/>
    <col min="9230" max="9230" width="6.5" style="145" customWidth="1"/>
    <col min="9231" max="9231" width="5" style="145" customWidth="1"/>
    <col min="9232" max="9240" width="4" style="145" customWidth="1"/>
    <col min="9241" max="9243" width="4.83203125" style="145" customWidth="1"/>
    <col min="9244" max="9245" width="4" style="145" customWidth="1"/>
    <col min="9246" max="9464" width="8.83203125" style="145"/>
    <col min="9465" max="9465" width="4.5" style="145" customWidth="1"/>
    <col min="9466" max="9466" width="9.83203125" style="145" customWidth="1"/>
    <col min="9467" max="9467" width="13.83203125" style="145" customWidth="1"/>
    <col min="9468" max="9475" width="4" style="145" customWidth="1"/>
    <col min="9476" max="9477" width="5.5" style="145" customWidth="1"/>
    <col min="9478" max="9480" width="4" style="145" customWidth="1"/>
    <col min="9481" max="9481" width="5.1640625" style="145" customWidth="1"/>
    <col min="9482" max="9483" width="4" style="145" customWidth="1"/>
    <col min="9484" max="9484" width="7.1640625" style="145" customWidth="1"/>
    <col min="9485" max="9485" width="4" style="145" customWidth="1"/>
    <col min="9486" max="9486" width="6.5" style="145" customWidth="1"/>
    <col min="9487" max="9487" width="5" style="145" customWidth="1"/>
    <col min="9488" max="9496" width="4" style="145" customWidth="1"/>
    <col min="9497" max="9499" width="4.83203125" style="145" customWidth="1"/>
    <col min="9500" max="9501" width="4" style="145" customWidth="1"/>
    <col min="9502" max="9720" width="8.83203125" style="145"/>
    <col min="9721" max="9721" width="4.5" style="145" customWidth="1"/>
    <col min="9722" max="9722" width="9.83203125" style="145" customWidth="1"/>
    <col min="9723" max="9723" width="13.83203125" style="145" customWidth="1"/>
    <col min="9724" max="9731" width="4" style="145" customWidth="1"/>
    <col min="9732" max="9733" width="5.5" style="145" customWidth="1"/>
    <col min="9734" max="9736" width="4" style="145" customWidth="1"/>
    <col min="9737" max="9737" width="5.1640625" style="145" customWidth="1"/>
    <col min="9738" max="9739" width="4" style="145" customWidth="1"/>
    <col min="9740" max="9740" width="7.1640625" style="145" customWidth="1"/>
    <col min="9741" max="9741" width="4" style="145" customWidth="1"/>
    <col min="9742" max="9742" width="6.5" style="145" customWidth="1"/>
    <col min="9743" max="9743" width="5" style="145" customWidth="1"/>
    <col min="9744" max="9752" width="4" style="145" customWidth="1"/>
    <col min="9753" max="9755" width="4.83203125" style="145" customWidth="1"/>
    <col min="9756" max="9757" width="4" style="145" customWidth="1"/>
    <col min="9758" max="9976" width="8.83203125" style="145"/>
    <col min="9977" max="9977" width="4.5" style="145" customWidth="1"/>
    <col min="9978" max="9978" width="9.83203125" style="145" customWidth="1"/>
    <col min="9979" max="9979" width="13.83203125" style="145" customWidth="1"/>
    <col min="9980" max="9987" width="4" style="145" customWidth="1"/>
    <col min="9988" max="9989" width="5.5" style="145" customWidth="1"/>
    <col min="9990" max="9992" width="4" style="145" customWidth="1"/>
    <col min="9993" max="9993" width="5.1640625" style="145" customWidth="1"/>
    <col min="9994" max="9995" width="4" style="145" customWidth="1"/>
    <col min="9996" max="9996" width="7.1640625" style="145" customWidth="1"/>
    <col min="9997" max="9997" width="4" style="145" customWidth="1"/>
    <col min="9998" max="9998" width="6.5" style="145" customWidth="1"/>
    <col min="9999" max="9999" width="5" style="145" customWidth="1"/>
    <col min="10000" max="10008" width="4" style="145" customWidth="1"/>
    <col min="10009" max="10011" width="4.83203125" style="145" customWidth="1"/>
    <col min="10012" max="10013" width="4" style="145" customWidth="1"/>
    <col min="10014" max="10232" width="8.83203125" style="145"/>
    <col min="10233" max="10233" width="4.5" style="145" customWidth="1"/>
    <col min="10234" max="10234" width="9.83203125" style="145" customWidth="1"/>
    <col min="10235" max="10235" width="13.83203125" style="145" customWidth="1"/>
    <col min="10236" max="10243" width="4" style="145" customWidth="1"/>
    <col min="10244" max="10245" width="5.5" style="145" customWidth="1"/>
    <col min="10246" max="10248" width="4" style="145" customWidth="1"/>
    <col min="10249" max="10249" width="5.1640625" style="145" customWidth="1"/>
    <col min="10250" max="10251" width="4" style="145" customWidth="1"/>
    <col min="10252" max="10252" width="7.1640625" style="145" customWidth="1"/>
    <col min="10253" max="10253" width="4" style="145" customWidth="1"/>
    <col min="10254" max="10254" width="6.5" style="145" customWidth="1"/>
    <col min="10255" max="10255" width="5" style="145" customWidth="1"/>
    <col min="10256" max="10264" width="4" style="145" customWidth="1"/>
    <col min="10265" max="10267" width="4.83203125" style="145" customWidth="1"/>
    <col min="10268" max="10269" width="4" style="145" customWidth="1"/>
    <col min="10270" max="10488" width="8.83203125" style="145"/>
    <col min="10489" max="10489" width="4.5" style="145" customWidth="1"/>
    <col min="10490" max="10490" width="9.83203125" style="145" customWidth="1"/>
    <col min="10491" max="10491" width="13.83203125" style="145" customWidth="1"/>
    <col min="10492" max="10499" width="4" style="145" customWidth="1"/>
    <col min="10500" max="10501" width="5.5" style="145" customWidth="1"/>
    <col min="10502" max="10504" width="4" style="145" customWidth="1"/>
    <col min="10505" max="10505" width="5.1640625" style="145" customWidth="1"/>
    <col min="10506" max="10507" width="4" style="145" customWidth="1"/>
    <col min="10508" max="10508" width="7.1640625" style="145" customWidth="1"/>
    <col min="10509" max="10509" width="4" style="145" customWidth="1"/>
    <col min="10510" max="10510" width="6.5" style="145" customWidth="1"/>
    <col min="10511" max="10511" width="5" style="145" customWidth="1"/>
    <col min="10512" max="10520" width="4" style="145" customWidth="1"/>
    <col min="10521" max="10523" width="4.83203125" style="145" customWidth="1"/>
    <col min="10524" max="10525" width="4" style="145" customWidth="1"/>
    <col min="10526" max="10744" width="8.83203125" style="145"/>
    <col min="10745" max="10745" width="4.5" style="145" customWidth="1"/>
    <col min="10746" max="10746" width="9.83203125" style="145" customWidth="1"/>
    <col min="10747" max="10747" width="13.83203125" style="145" customWidth="1"/>
    <col min="10748" max="10755" width="4" style="145" customWidth="1"/>
    <col min="10756" max="10757" width="5.5" style="145" customWidth="1"/>
    <col min="10758" max="10760" width="4" style="145" customWidth="1"/>
    <col min="10761" max="10761" width="5.1640625" style="145" customWidth="1"/>
    <col min="10762" max="10763" width="4" style="145" customWidth="1"/>
    <col min="10764" max="10764" width="7.1640625" style="145" customWidth="1"/>
    <col min="10765" max="10765" width="4" style="145" customWidth="1"/>
    <col min="10766" max="10766" width="6.5" style="145" customWidth="1"/>
    <col min="10767" max="10767" width="5" style="145" customWidth="1"/>
    <col min="10768" max="10776" width="4" style="145" customWidth="1"/>
    <col min="10777" max="10779" width="4.83203125" style="145" customWidth="1"/>
    <col min="10780" max="10781" width="4" style="145" customWidth="1"/>
    <col min="10782" max="11000" width="8.83203125" style="145"/>
    <col min="11001" max="11001" width="4.5" style="145" customWidth="1"/>
    <col min="11002" max="11002" width="9.83203125" style="145" customWidth="1"/>
    <col min="11003" max="11003" width="13.83203125" style="145" customWidth="1"/>
    <col min="11004" max="11011" width="4" style="145" customWidth="1"/>
    <col min="11012" max="11013" width="5.5" style="145" customWidth="1"/>
    <col min="11014" max="11016" width="4" style="145" customWidth="1"/>
    <col min="11017" max="11017" width="5.1640625" style="145" customWidth="1"/>
    <col min="11018" max="11019" width="4" style="145" customWidth="1"/>
    <col min="11020" max="11020" width="7.1640625" style="145" customWidth="1"/>
    <col min="11021" max="11021" width="4" style="145" customWidth="1"/>
    <col min="11022" max="11022" width="6.5" style="145" customWidth="1"/>
    <col min="11023" max="11023" width="5" style="145" customWidth="1"/>
    <col min="11024" max="11032" width="4" style="145" customWidth="1"/>
    <col min="11033" max="11035" width="4.83203125" style="145" customWidth="1"/>
    <col min="11036" max="11037" width="4" style="145" customWidth="1"/>
    <col min="11038" max="11256" width="8.83203125" style="145"/>
    <col min="11257" max="11257" width="4.5" style="145" customWidth="1"/>
    <col min="11258" max="11258" width="9.83203125" style="145" customWidth="1"/>
    <col min="11259" max="11259" width="13.83203125" style="145" customWidth="1"/>
    <col min="11260" max="11267" width="4" style="145" customWidth="1"/>
    <col min="11268" max="11269" width="5.5" style="145" customWidth="1"/>
    <col min="11270" max="11272" width="4" style="145" customWidth="1"/>
    <col min="11273" max="11273" width="5.1640625" style="145" customWidth="1"/>
    <col min="11274" max="11275" width="4" style="145" customWidth="1"/>
    <col min="11276" max="11276" width="7.1640625" style="145" customWidth="1"/>
    <col min="11277" max="11277" width="4" style="145" customWidth="1"/>
    <col min="11278" max="11278" width="6.5" style="145" customWidth="1"/>
    <col min="11279" max="11279" width="5" style="145" customWidth="1"/>
    <col min="11280" max="11288" width="4" style="145" customWidth="1"/>
    <col min="11289" max="11291" width="4.83203125" style="145" customWidth="1"/>
    <col min="11292" max="11293" width="4" style="145" customWidth="1"/>
    <col min="11294" max="11512" width="8.83203125" style="145"/>
    <col min="11513" max="11513" width="4.5" style="145" customWidth="1"/>
    <col min="11514" max="11514" width="9.83203125" style="145" customWidth="1"/>
    <col min="11515" max="11515" width="13.83203125" style="145" customWidth="1"/>
    <col min="11516" max="11523" width="4" style="145" customWidth="1"/>
    <col min="11524" max="11525" width="5.5" style="145" customWidth="1"/>
    <col min="11526" max="11528" width="4" style="145" customWidth="1"/>
    <col min="11529" max="11529" width="5.1640625" style="145" customWidth="1"/>
    <col min="11530" max="11531" width="4" style="145" customWidth="1"/>
    <col min="11532" max="11532" width="7.1640625" style="145" customWidth="1"/>
    <col min="11533" max="11533" width="4" style="145" customWidth="1"/>
    <col min="11534" max="11534" width="6.5" style="145" customWidth="1"/>
    <col min="11535" max="11535" width="5" style="145" customWidth="1"/>
    <col min="11536" max="11544" width="4" style="145" customWidth="1"/>
    <col min="11545" max="11547" width="4.83203125" style="145" customWidth="1"/>
    <col min="11548" max="11549" width="4" style="145" customWidth="1"/>
    <col min="11550" max="11768" width="8.83203125" style="145"/>
    <col min="11769" max="11769" width="4.5" style="145" customWidth="1"/>
    <col min="11770" max="11770" width="9.83203125" style="145" customWidth="1"/>
    <col min="11771" max="11771" width="13.83203125" style="145" customWidth="1"/>
    <col min="11772" max="11779" width="4" style="145" customWidth="1"/>
    <col min="11780" max="11781" width="5.5" style="145" customWidth="1"/>
    <col min="11782" max="11784" width="4" style="145" customWidth="1"/>
    <col min="11785" max="11785" width="5.1640625" style="145" customWidth="1"/>
    <col min="11786" max="11787" width="4" style="145" customWidth="1"/>
    <col min="11788" max="11788" width="7.1640625" style="145" customWidth="1"/>
    <col min="11789" max="11789" width="4" style="145" customWidth="1"/>
    <col min="11790" max="11790" width="6.5" style="145" customWidth="1"/>
    <col min="11791" max="11791" width="5" style="145" customWidth="1"/>
    <col min="11792" max="11800" width="4" style="145" customWidth="1"/>
    <col min="11801" max="11803" width="4.83203125" style="145" customWidth="1"/>
    <col min="11804" max="11805" width="4" style="145" customWidth="1"/>
    <col min="11806" max="12024" width="8.83203125" style="145"/>
    <col min="12025" max="12025" width="4.5" style="145" customWidth="1"/>
    <col min="12026" max="12026" width="9.83203125" style="145" customWidth="1"/>
    <col min="12027" max="12027" width="13.83203125" style="145" customWidth="1"/>
    <col min="12028" max="12035" width="4" style="145" customWidth="1"/>
    <col min="12036" max="12037" width="5.5" style="145" customWidth="1"/>
    <col min="12038" max="12040" width="4" style="145" customWidth="1"/>
    <col min="12041" max="12041" width="5.1640625" style="145" customWidth="1"/>
    <col min="12042" max="12043" width="4" style="145" customWidth="1"/>
    <col min="12044" max="12044" width="7.1640625" style="145" customWidth="1"/>
    <col min="12045" max="12045" width="4" style="145" customWidth="1"/>
    <col min="12046" max="12046" width="6.5" style="145" customWidth="1"/>
    <col min="12047" max="12047" width="5" style="145" customWidth="1"/>
    <col min="12048" max="12056" width="4" style="145" customWidth="1"/>
    <col min="12057" max="12059" width="4.83203125" style="145" customWidth="1"/>
    <col min="12060" max="12061" width="4" style="145" customWidth="1"/>
    <col min="12062" max="12280" width="8.83203125" style="145"/>
    <col min="12281" max="12281" width="4.5" style="145" customWidth="1"/>
    <col min="12282" max="12282" width="9.83203125" style="145" customWidth="1"/>
    <col min="12283" max="12283" width="13.83203125" style="145" customWidth="1"/>
    <col min="12284" max="12291" width="4" style="145" customWidth="1"/>
    <col min="12292" max="12293" width="5.5" style="145" customWidth="1"/>
    <col min="12294" max="12296" width="4" style="145" customWidth="1"/>
    <col min="12297" max="12297" width="5.1640625" style="145" customWidth="1"/>
    <col min="12298" max="12299" width="4" style="145" customWidth="1"/>
    <col min="12300" max="12300" width="7.1640625" style="145" customWidth="1"/>
    <col min="12301" max="12301" width="4" style="145" customWidth="1"/>
    <col min="12302" max="12302" width="6.5" style="145" customWidth="1"/>
    <col min="12303" max="12303" width="5" style="145" customWidth="1"/>
    <col min="12304" max="12312" width="4" style="145" customWidth="1"/>
    <col min="12313" max="12315" width="4.83203125" style="145" customWidth="1"/>
    <col min="12316" max="12317" width="4" style="145" customWidth="1"/>
    <col min="12318" max="12536" width="8.83203125" style="145"/>
    <col min="12537" max="12537" width="4.5" style="145" customWidth="1"/>
    <col min="12538" max="12538" width="9.83203125" style="145" customWidth="1"/>
    <col min="12539" max="12539" width="13.83203125" style="145" customWidth="1"/>
    <col min="12540" max="12547" width="4" style="145" customWidth="1"/>
    <col min="12548" max="12549" width="5.5" style="145" customWidth="1"/>
    <col min="12550" max="12552" width="4" style="145" customWidth="1"/>
    <col min="12553" max="12553" width="5.1640625" style="145" customWidth="1"/>
    <col min="12554" max="12555" width="4" style="145" customWidth="1"/>
    <col min="12556" max="12556" width="7.1640625" style="145" customWidth="1"/>
    <col min="12557" max="12557" width="4" style="145" customWidth="1"/>
    <col min="12558" max="12558" width="6.5" style="145" customWidth="1"/>
    <col min="12559" max="12559" width="5" style="145" customWidth="1"/>
    <col min="12560" max="12568" width="4" style="145" customWidth="1"/>
    <col min="12569" max="12571" width="4.83203125" style="145" customWidth="1"/>
    <col min="12572" max="12573" width="4" style="145" customWidth="1"/>
    <col min="12574" max="12792" width="8.83203125" style="145"/>
    <col min="12793" max="12793" width="4.5" style="145" customWidth="1"/>
    <col min="12794" max="12794" width="9.83203125" style="145" customWidth="1"/>
    <col min="12795" max="12795" width="13.83203125" style="145" customWidth="1"/>
    <col min="12796" max="12803" width="4" style="145" customWidth="1"/>
    <col min="12804" max="12805" width="5.5" style="145" customWidth="1"/>
    <col min="12806" max="12808" width="4" style="145" customWidth="1"/>
    <col min="12809" max="12809" width="5.1640625" style="145" customWidth="1"/>
    <col min="12810" max="12811" width="4" style="145" customWidth="1"/>
    <col min="12812" max="12812" width="7.1640625" style="145" customWidth="1"/>
    <col min="12813" max="12813" width="4" style="145" customWidth="1"/>
    <col min="12814" max="12814" width="6.5" style="145" customWidth="1"/>
    <col min="12815" max="12815" width="5" style="145" customWidth="1"/>
    <col min="12816" max="12824" width="4" style="145" customWidth="1"/>
    <col min="12825" max="12827" width="4.83203125" style="145" customWidth="1"/>
    <col min="12828" max="12829" width="4" style="145" customWidth="1"/>
    <col min="12830" max="13048" width="8.83203125" style="145"/>
    <col min="13049" max="13049" width="4.5" style="145" customWidth="1"/>
    <col min="13050" max="13050" width="9.83203125" style="145" customWidth="1"/>
    <col min="13051" max="13051" width="13.83203125" style="145" customWidth="1"/>
    <col min="13052" max="13059" width="4" style="145" customWidth="1"/>
    <col min="13060" max="13061" width="5.5" style="145" customWidth="1"/>
    <col min="13062" max="13064" width="4" style="145" customWidth="1"/>
    <col min="13065" max="13065" width="5.1640625" style="145" customWidth="1"/>
    <col min="13066" max="13067" width="4" style="145" customWidth="1"/>
    <col min="13068" max="13068" width="7.1640625" style="145" customWidth="1"/>
    <col min="13069" max="13069" width="4" style="145" customWidth="1"/>
    <col min="13070" max="13070" width="6.5" style="145" customWidth="1"/>
    <col min="13071" max="13071" width="5" style="145" customWidth="1"/>
    <col min="13072" max="13080" width="4" style="145" customWidth="1"/>
    <col min="13081" max="13083" width="4.83203125" style="145" customWidth="1"/>
    <col min="13084" max="13085" width="4" style="145" customWidth="1"/>
    <col min="13086" max="13304" width="8.83203125" style="145"/>
    <col min="13305" max="13305" width="4.5" style="145" customWidth="1"/>
    <col min="13306" max="13306" width="9.83203125" style="145" customWidth="1"/>
    <col min="13307" max="13307" width="13.83203125" style="145" customWidth="1"/>
    <col min="13308" max="13315" width="4" style="145" customWidth="1"/>
    <col min="13316" max="13317" width="5.5" style="145" customWidth="1"/>
    <col min="13318" max="13320" width="4" style="145" customWidth="1"/>
    <col min="13321" max="13321" width="5.1640625" style="145" customWidth="1"/>
    <col min="13322" max="13323" width="4" style="145" customWidth="1"/>
    <col min="13324" max="13324" width="7.1640625" style="145" customWidth="1"/>
    <col min="13325" max="13325" width="4" style="145" customWidth="1"/>
    <col min="13326" max="13326" width="6.5" style="145" customWidth="1"/>
    <col min="13327" max="13327" width="5" style="145" customWidth="1"/>
    <col min="13328" max="13336" width="4" style="145" customWidth="1"/>
    <col min="13337" max="13339" width="4.83203125" style="145" customWidth="1"/>
    <col min="13340" max="13341" width="4" style="145" customWidth="1"/>
    <col min="13342" max="13560" width="8.83203125" style="145"/>
    <col min="13561" max="13561" width="4.5" style="145" customWidth="1"/>
    <col min="13562" max="13562" width="9.83203125" style="145" customWidth="1"/>
    <col min="13563" max="13563" width="13.83203125" style="145" customWidth="1"/>
    <col min="13564" max="13571" width="4" style="145" customWidth="1"/>
    <col min="13572" max="13573" width="5.5" style="145" customWidth="1"/>
    <col min="13574" max="13576" width="4" style="145" customWidth="1"/>
    <col min="13577" max="13577" width="5.1640625" style="145" customWidth="1"/>
    <col min="13578" max="13579" width="4" style="145" customWidth="1"/>
    <col min="13580" max="13580" width="7.1640625" style="145" customWidth="1"/>
    <col min="13581" max="13581" width="4" style="145" customWidth="1"/>
    <col min="13582" max="13582" width="6.5" style="145" customWidth="1"/>
    <col min="13583" max="13583" width="5" style="145" customWidth="1"/>
    <col min="13584" max="13592" width="4" style="145" customWidth="1"/>
    <col min="13593" max="13595" width="4.83203125" style="145" customWidth="1"/>
    <col min="13596" max="13597" width="4" style="145" customWidth="1"/>
    <col min="13598" max="13816" width="8.83203125" style="145"/>
    <col min="13817" max="13817" width="4.5" style="145" customWidth="1"/>
    <col min="13818" max="13818" width="9.83203125" style="145" customWidth="1"/>
    <col min="13819" max="13819" width="13.83203125" style="145" customWidth="1"/>
    <col min="13820" max="13827" width="4" style="145" customWidth="1"/>
    <col min="13828" max="13829" width="5.5" style="145" customWidth="1"/>
    <col min="13830" max="13832" width="4" style="145" customWidth="1"/>
    <col min="13833" max="13833" width="5.1640625" style="145" customWidth="1"/>
    <col min="13834" max="13835" width="4" style="145" customWidth="1"/>
    <col min="13836" max="13836" width="7.1640625" style="145" customWidth="1"/>
    <col min="13837" max="13837" width="4" style="145" customWidth="1"/>
    <col min="13838" max="13838" width="6.5" style="145" customWidth="1"/>
    <col min="13839" max="13839" width="5" style="145" customWidth="1"/>
    <col min="13840" max="13848" width="4" style="145" customWidth="1"/>
    <col min="13849" max="13851" width="4.83203125" style="145" customWidth="1"/>
    <col min="13852" max="13853" width="4" style="145" customWidth="1"/>
    <col min="13854" max="14072" width="8.83203125" style="145"/>
    <col min="14073" max="14073" width="4.5" style="145" customWidth="1"/>
    <col min="14074" max="14074" width="9.83203125" style="145" customWidth="1"/>
    <col min="14075" max="14075" width="13.83203125" style="145" customWidth="1"/>
    <col min="14076" max="14083" width="4" style="145" customWidth="1"/>
    <col min="14084" max="14085" width="5.5" style="145" customWidth="1"/>
    <col min="14086" max="14088" width="4" style="145" customWidth="1"/>
    <col min="14089" max="14089" width="5.1640625" style="145" customWidth="1"/>
    <col min="14090" max="14091" width="4" style="145" customWidth="1"/>
    <col min="14092" max="14092" width="7.1640625" style="145" customWidth="1"/>
    <col min="14093" max="14093" width="4" style="145" customWidth="1"/>
    <col min="14094" max="14094" width="6.5" style="145" customWidth="1"/>
    <col min="14095" max="14095" width="5" style="145" customWidth="1"/>
    <col min="14096" max="14104" width="4" style="145" customWidth="1"/>
    <col min="14105" max="14107" width="4.83203125" style="145" customWidth="1"/>
    <col min="14108" max="14109" width="4" style="145" customWidth="1"/>
    <col min="14110" max="14328" width="8.83203125" style="145"/>
    <col min="14329" max="14329" width="4.5" style="145" customWidth="1"/>
    <col min="14330" max="14330" width="9.83203125" style="145" customWidth="1"/>
    <col min="14331" max="14331" width="13.83203125" style="145" customWidth="1"/>
    <col min="14332" max="14339" width="4" style="145" customWidth="1"/>
    <col min="14340" max="14341" width="5.5" style="145" customWidth="1"/>
    <col min="14342" max="14344" width="4" style="145" customWidth="1"/>
    <col min="14345" max="14345" width="5.1640625" style="145" customWidth="1"/>
    <col min="14346" max="14347" width="4" style="145" customWidth="1"/>
    <col min="14348" max="14348" width="7.1640625" style="145" customWidth="1"/>
    <col min="14349" max="14349" width="4" style="145" customWidth="1"/>
    <col min="14350" max="14350" width="6.5" style="145" customWidth="1"/>
    <col min="14351" max="14351" width="5" style="145" customWidth="1"/>
    <col min="14352" max="14360" width="4" style="145" customWidth="1"/>
    <col min="14361" max="14363" width="4.83203125" style="145" customWidth="1"/>
    <col min="14364" max="14365" width="4" style="145" customWidth="1"/>
    <col min="14366" max="14584" width="8.83203125" style="145"/>
    <col min="14585" max="14585" width="4.5" style="145" customWidth="1"/>
    <col min="14586" max="14586" width="9.83203125" style="145" customWidth="1"/>
    <col min="14587" max="14587" width="13.83203125" style="145" customWidth="1"/>
    <col min="14588" max="14595" width="4" style="145" customWidth="1"/>
    <col min="14596" max="14597" width="5.5" style="145" customWidth="1"/>
    <col min="14598" max="14600" width="4" style="145" customWidth="1"/>
    <col min="14601" max="14601" width="5.1640625" style="145" customWidth="1"/>
    <col min="14602" max="14603" width="4" style="145" customWidth="1"/>
    <col min="14604" max="14604" width="7.1640625" style="145" customWidth="1"/>
    <col min="14605" max="14605" width="4" style="145" customWidth="1"/>
    <col min="14606" max="14606" width="6.5" style="145" customWidth="1"/>
    <col min="14607" max="14607" width="5" style="145" customWidth="1"/>
    <col min="14608" max="14616" width="4" style="145" customWidth="1"/>
    <col min="14617" max="14619" width="4.83203125" style="145" customWidth="1"/>
    <col min="14620" max="14621" width="4" style="145" customWidth="1"/>
    <col min="14622" max="14840" width="8.83203125" style="145"/>
    <col min="14841" max="14841" width="4.5" style="145" customWidth="1"/>
    <col min="14842" max="14842" width="9.83203125" style="145" customWidth="1"/>
    <col min="14843" max="14843" width="13.83203125" style="145" customWidth="1"/>
    <col min="14844" max="14851" width="4" style="145" customWidth="1"/>
    <col min="14852" max="14853" width="5.5" style="145" customWidth="1"/>
    <col min="14854" max="14856" width="4" style="145" customWidth="1"/>
    <col min="14857" max="14857" width="5.1640625" style="145" customWidth="1"/>
    <col min="14858" max="14859" width="4" style="145" customWidth="1"/>
    <col min="14860" max="14860" width="7.1640625" style="145" customWidth="1"/>
    <col min="14861" max="14861" width="4" style="145" customWidth="1"/>
    <col min="14862" max="14862" width="6.5" style="145" customWidth="1"/>
    <col min="14863" max="14863" width="5" style="145" customWidth="1"/>
    <col min="14864" max="14872" width="4" style="145" customWidth="1"/>
    <col min="14873" max="14875" width="4.83203125" style="145" customWidth="1"/>
    <col min="14876" max="14877" width="4" style="145" customWidth="1"/>
    <col min="14878" max="15096" width="8.83203125" style="145"/>
    <col min="15097" max="15097" width="4.5" style="145" customWidth="1"/>
    <col min="15098" max="15098" width="9.83203125" style="145" customWidth="1"/>
    <col min="15099" max="15099" width="13.83203125" style="145" customWidth="1"/>
    <col min="15100" max="15107" width="4" style="145" customWidth="1"/>
    <col min="15108" max="15109" width="5.5" style="145" customWidth="1"/>
    <col min="15110" max="15112" width="4" style="145" customWidth="1"/>
    <col min="15113" max="15113" width="5.1640625" style="145" customWidth="1"/>
    <col min="15114" max="15115" width="4" style="145" customWidth="1"/>
    <col min="15116" max="15116" width="7.1640625" style="145" customWidth="1"/>
    <col min="15117" max="15117" width="4" style="145" customWidth="1"/>
    <col min="15118" max="15118" width="6.5" style="145" customWidth="1"/>
    <col min="15119" max="15119" width="5" style="145" customWidth="1"/>
    <col min="15120" max="15128" width="4" style="145" customWidth="1"/>
    <col min="15129" max="15131" width="4.83203125" style="145" customWidth="1"/>
    <col min="15132" max="15133" width="4" style="145" customWidth="1"/>
    <col min="15134" max="15352" width="8.83203125" style="145"/>
    <col min="15353" max="15353" width="4.5" style="145" customWidth="1"/>
    <col min="15354" max="15354" width="9.83203125" style="145" customWidth="1"/>
    <col min="15355" max="15355" width="13.83203125" style="145" customWidth="1"/>
    <col min="15356" max="15363" width="4" style="145" customWidth="1"/>
    <col min="15364" max="15365" width="5.5" style="145" customWidth="1"/>
    <col min="15366" max="15368" width="4" style="145" customWidth="1"/>
    <col min="15369" max="15369" width="5.1640625" style="145" customWidth="1"/>
    <col min="15370" max="15371" width="4" style="145" customWidth="1"/>
    <col min="15372" max="15372" width="7.1640625" style="145" customWidth="1"/>
    <col min="15373" max="15373" width="4" style="145" customWidth="1"/>
    <col min="15374" max="15374" width="6.5" style="145" customWidth="1"/>
    <col min="15375" max="15375" width="5" style="145" customWidth="1"/>
    <col min="15376" max="15384" width="4" style="145" customWidth="1"/>
    <col min="15385" max="15387" width="4.83203125" style="145" customWidth="1"/>
    <col min="15388" max="15389" width="4" style="145" customWidth="1"/>
    <col min="15390" max="15608" width="8.83203125" style="145"/>
    <col min="15609" max="15609" width="4.5" style="145" customWidth="1"/>
    <col min="15610" max="15610" width="9.83203125" style="145" customWidth="1"/>
    <col min="15611" max="15611" width="13.83203125" style="145" customWidth="1"/>
    <col min="15612" max="15619" width="4" style="145" customWidth="1"/>
    <col min="15620" max="15621" width="5.5" style="145" customWidth="1"/>
    <col min="15622" max="15624" width="4" style="145" customWidth="1"/>
    <col min="15625" max="15625" width="5.1640625" style="145" customWidth="1"/>
    <col min="15626" max="15627" width="4" style="145" customWidth="1"/>
    <col min="15628" max="15628" width="7.1640625" style="145" customWidth="1"/>
    <col min="15629" max="15629" width="4" style="145" customWidth="1"/>
    <col min="15630" max="15630" width="6.5" style="145" customWidth="1"/>
    <col min="15631" max="15631" width="5" style="145" customWidth="1"/>
    <col min="15632" max="15640" width="4" style="145" customWidth="1"/>
    <col min="15641" max="15643" width="4.83203125" style="145" customWidth="1"/>
    <col min="15644" max="15645" width="4" style="145" customWidth="1"/>
    <col min="15646" max="15864" width="8.83203125" style="145"/>
    <col min="15865" max="15865" width="4.5" style="145" customWidth="1"/>
    <col min="15866" max="15866" width="9.83203125" style="145" customWidth="1"/>
    <col min="15867" max="15867" width="13.83203125" style="145" customWidth="1"/>
    <col min="15868" max="15875" width="4" style="145" customWidth="1"/>
    <col min="15876" max="15877" width="5.5" style="145" customWidth="1"/>
    <col min="15878" max="15880" width="4" style="145" customWidth="1"/>
    <col min="15881" max="15881" width="5.1640625" style="145" customWidth="1"/>
    <col min="15882" max="15883" width="4" style="145" customWidth="1"/>
    <col min="15884" max="15884" width="7.1640625" style="145" customWidth="1"/>
    <col min="15885" max="15885" width="4" style="145" customWidth="1"/>
    <col min="15886" max="15886" width="6.5" style="145" customWidth="1"/>
    <col min="15887" max="15887" width="5" style="145" customWidth="1"/>
    <col min="15888" max="15896" width="4" style="145" customWidth="1"/>
    <col min="15897" max="15899" width="4.83203125" style="145" customWidth="1"/>
    <col min="15900" max="15901" width="4" style="145" customWidth="1"/>
    <col min="15902" max="16120" width="8.83203125" style="145"/>
    <col min="16121" max="16121" width="4.5" style="145" customWidth="1"/>
    <col min="16122" max="16122" width="9.83203125" style="145" customWidth="1"/>
    <col min="16123" max="16123" width="13.83203125" style="145" customWidth="1"/>
    <col min="16124" max="16131" width="4" style="145" customWidth="1"/>
    <col min="16132" max="16133" width="5.5" style="145" customWidth="1"/>
    <col min="16134" max="16136" width="4" style="145" customWidth="1"/>
    <col min="16137" max="16137" width="5.1640625" style="145" customWidth="1"/>
    <col min="16138" max="16139" width="4" style="145" customWidth="1"/>
    <col min="16140" max="16140" width="7.1640625" style="145" customWidth="1"/>
    <col min="16141" max="16141" width="4" style="145" customWidth="1"/>
    <col min="16142" max="16142" width="6.5" style="145" customWidth="1"/>
    <col min="16143" max="16143" width="5" style="145" customWidth="1"/>
    <col min="16144" max="16152" width="4" style="145" customWidth="1"/>
    <col min="16153" max="16155" width="4.83203125" style="145" customWidth="1"/>
    <col min="16156" max="16157" width="4" style="145" customWidth="1"/>
    <col min="16158" max="16384" width="8.83203125" style="145"/>
  </cols>
  <sheetData>
    <row r="1" spans="1:30" s="144" customFormat="1" ht="31.5" customHeight="1" x14ac:dyDescent="0.15">
      <c r="A1" s="1026" t="s">
        <v>470</v>
      </c>
      <c r="B1" s="1026"/>
      <c r="C1" s="1026"/>
      <c r="D1" s="1026"/>
      <c r="E1" s="1026"/>
      <c r="F1" s="1026"/>
      <c r="G1" s="1026"/>
      <c r="H1" s="1026"/>
      <c r="I1" s="1026"/>
      <c r="J1" s="1026"/>
      <c r="K1" s="1026"/>
      <c r="L1" s="1026"/>
      <c r="M1" s="1026"/>
      <c r="N1" s="1026"/>
      <c r="O1" s="1026"/>
      <c r="P1" s="1026"/>
      <c r="Q1" s="1026"/>
      <c r="R1" s="1026"/>
      <c r="S1" s="1026"/>
      <c r="T1" s="1026"/>
      <c r="U1" s="1026"/>
      <c r="V1" s="1026"/>
      <c r="W1" s="1026"/>
      <c r="X1" s="1027"/>
      <c r="Y1" s="1025" t="s">
        <v>324</v>
      </c>
      <c r="Z1" s="1025"/>
      <c r="AA1" s="1025"/>
      <c r="AB1" s="1025"/>
      <c r="AC1" s="1025"/>
      <c r="AD1" s="11"/>
    </row>
    <row r="2" spans="1:30" ht="21.75" customHeight="1" x14ac:dyDescent="0.2">
      <c r="A2" s="142"/>
      <c r="B2" s="142"/>
      <c r="C2" s="142"/>
      <c r="D2" s="142"/>
      <c r="E2" s="162"/>
      <c r="F2" s="142"/>
      <c r="G2" s="142"/>
      <c r="H2" s="142"/>
      <c r="I2" s="142"/>
      <c r="J2" s="142"/>
      <c r="K2" s="142"/>
      <c r="L2" s="142"/>
      <c r="M2" s="142"/>
      <c r="N2" s="142"/>
      <c r="O2" s="142"/>
      <c r="P2" s="142"/>
      <c r="Q2" s="142"/>
      <c r="R2" s="142"/>
      <c r="S2" s="142"/>
      <c r="T2" s="142"/>
      <c r="U2" s="142"/>
      <c r="V2" s="142"/>
      <c r="W2" s="142"/>
      <c r="X2" s="142"/>
      <c r="Y2" s="1028" t="s">
        <v>303</v>
      </c>
      <c r="Z2" s="1028"/>
      <c r="AA2" s="1028"/>
      <c r="AB2" s="1028"/>
      <c r="AC2" s="1028"/>
      <c r="AD2" s="142"/>
    </row>
    <row r="3" spans="1:30" ht="66.75" customHeight="1" x14ac:dyDescent="0.2">
      <c r="A3" s="1023" t="s">
        <v>294</v>
      </c>
      <c r="B3" s="1014" t="s">
        <v>371</v>
      </c>
      <c r="C3" s="1015"/>
      <c r="D3" s="1016"/>
      <c r="E3" s="1024" t="s">
        <v>373</v>
      </c>
      <c r="F3" s="1005" t="s">
        <v>305</v>
      </c>
      <c r="G3" s="1006"/>
      <c r="H3" s="1006"/>
      <c r="I3" s="1006"/>
      <c r="J3" s="1005" t="s">
        <v>306</v>
      </c>
      <c r="K3" s="1005"/>
      <c r="L3" s="1006"/>
      <c r="M3" s="1006" t="s">
        <v>282</v>
      </c>
      <c r="N3" s="1006"/>
      <c r="O3" s="1006"/>
      <c r="P3" s="1006"/>
      <c r="Q3" s="1006"/>
      <c r="R3" s="1006"/>
      <c r="S3" s="1006"/>
      <c r="T3" s="1006"/>
      <c r="U3" s="1006"/>
      <c r="V3" s="1006"/>
      <c r="W3" s="1006"/>
      <c r="X3" s="1006"/>
      <c r="Y3" s="1006" t="s">
        <v>370</v>
      </c>
      <c r="Z3" s="1006"/>
      <c r="AA3" s="1006"/>
      <c r="AB3" s="1006"/>
      <c r="AC3" s="1006"/>
      <c r="AD3" s="142"/>
    </row>
    <row r="4" spans="1:30" ht="39.75" customHeight="1" x14ac:dyDescent="0.2">
      <c r="A4" s="1023"/>
      <c r="B4" s="1017"/>
      <c r="C4" s="1018"/>
      <c r="D4" s="1019"/>
      <c r="E4" s="1024"/>
      <c r="F4" s="790" t="s">
        <v>23</v>
      </c>
      <c r="G4" s="790" t="s">
        <v>279</v>
      </c>
      <c r="H4" s="790" t="s">
        <v>280</v>
      </c>
      <c r="I4" s="790" t="s">
        <v>281</v>
      </c>
      <c r="J4" s="790" t="s">
        <v>283</v>
      </c>
      <c r="K4" s="790" t="s">
        <v>369</v>
      </c>
      <c r="L4" s="790" t="s">
        <v>413</v>
      </c>
      <c r="M4" s="790" t="s">
        <v>304</v>
      </c>
      <c r="N4" s="790" t="s">
        <v>19</v>
      </c>
      <c r="O4" s="790" t="s">
        <v>307</v>
      </c>
      <c r="P4" s="790" t="s">
        <v>444</v>
      </c>
      <c r="Q4" s="790" t="s">
        <v>473</v>
      </c>
      <c r="R4" s="790" t="s">
        <v>170</v>
      </c>
      <c r="S4" s="790" t="s">
        <v>88</v>
      </c>
      <c r="T4" s="790" t="s">
        <v>89</v>
      </c>
      <c r="U4" s="790" t="s">
        <v>207</v>
      </c>
      <c r="V4" s="790" t="s">
        <v>126</v>
      </c>
      <c r="W4" s="790" t="s">
        <v>497</v>
      </c>
      <c r="X4" s="790" t="s">
        <v>15</v>
      </c>
      <c r="Y4" s="790" t="s">
        <v>405</v>
      </c>
      <c r="Z4" s="790" t="s">
        <v>406</v>
      </c>
      <c r="AA4" s="790" t="s">
        <v>483</v>
      </c>
      <c r="AB4" s="790" t="s">
        <v>482</v>
      </c>
      <c r="AC4" s="790" t="s">
        <v>277</v>
      </c>
      <c r="AD4" s="142"/>
    </row>
    <row r="5" spans="1:30" ht="160.5" customHeight="1" x14ac:dyDescent="0.2">
      <c r="A5" s="1023"/>
      <c r="B5" s="1020"/>
      <c r="C5" s="1021"/>
      <c r="D5" s="1022"/>
      <c r="E5" s="1024"/>
      <c r="F5" s="791"/>
      <c r="G5" s="791"/>
      <c r="H5" s="791"/>
      <c r="I5" s="791"/>
      <c r="J5" s="791"/>
      <c r="K5" s="791"/>
      <c r="L5" s="791"/>
      <c r="M5" s="791"/>
      <c r="N5" s="791"/>
      <c r="O5" s="791"/>
      <c r="P5" s="791"/>
      <c r="Q5" s="791"/>
      <c r="R5" s="791"/>
      <c r="S5" s="791"/>
      <c r="T5" s="791"/>
      <c r="U5" s="791"/>
      <c r="V5" s="791"/>
      <c r="W5" s="791"/>
      <c r="X5" s="791"/>
      <c r="Y5" s="791"/>
      <c r="Z5" s="791"/>
      <c r="AA5" s="791"/>
      <c r="AB5" s="791"/>
      <c r="AC5" s="791"/>
      <c r="AD5" s="142"/>
    </row>
    <row r="6" spans="1:30" x14ac:dyDescent="0.2">
      <c r="A6" s="156">
        <v>1</v>
      </c>
      <c r="B6" s="1011">
        <v>2</v>
      </c>
      <c r="C6" s="1012"/>
      <c r="D6" s="1013"/>
      <c r="E6" s="156">
        <v>3</v>
      </c>
      <c r="F6" s="156">
        <v>4</v>
      </c>
      <c r="G6" s="156">
        <v>5</v>
      </c>
      <c r="H6" s="156">
        <v>6</v>
      </c>
      <c r="I6" s="156">
        <v>7</v>
      </c>
      <c r="J6" s="156">
        <v>8</v>
      </c>
      <c r="K6" s="156">
        <v>9</v>
      </c>
      <c r="L6" s="156">
        <v>10</v>
      </c>
      <c r="M6" s="156">
        <v>11</v>
      </c>
      <c r="N6" s="156">
        <v>12</v>
      </c>
      <c r="O6" s="156">
        <v>13</v>
      </c>
      <c r="P6" s="156">
        <v>14</v>
      </c>
      <c r="Q6" s="156">
        <v>15</v>
      </c>
      <c r="R6" s="156">
        <v>16</v>
      </c>
      <c r="S6" s="156">
        <v>17</v>
      </c>
      <c r="T6" s="156">
        <v>18</v>
      </c>
      <c r="U6" s="156">
        <v>19</v>
      </c>
      <c r="V6" s="156">
        <v>20</v>
      </c>
      <c r="W6" s="156">
        <v>21</v>
      </c>
      <c r="X6" s="156">
        <v>22</v>
      </c>
      <c r="Y6" s="156">
        <v>23</v>
      </c>
      <c r="Z6" s="156">
        <v>24</v>
      </c>
      <c r="AA6" s="156">
        <v>25</v>
      </c>
      <c r="AB6" s="156">
        <v>26</v>
      </c>
      <c r="AC6" s="156">
        <v>27</v>
      </c>
      <c r="AD6" s="142"/>
    </row>
    <row r="7" spans="1:30" ht="24.75" customHeight="1" x14ac:dyDescent="0.2">
      <c r="A7" s="1001"/>
      <c r="B7" s="1003" t="s">
        <v>23</v>
      </c>
      <c r="C7" s="157" t="s">
        <v>308</v>
      </c>
      <c r="D7" s="157" t="s">
        <v>284</v>
      </c>
      <c r="E7" s="714">
        <f>SUM(F7:I7)</f>
        <v>0</v>
      </c>
      <c r="F7" s="690"/>
      <c r="G7" s="690"/>
      <c r="H7" s="690"/>
      <c r="I7" s="690"/>
      <c r="J7" s="690"/>
      <c r="K7" s="690"/>
      <c r="L7" s="690"/>
      <c r="M7" s="690"/>
      <c r="N7" s="690"/>
      <c r="O7" s="690"/>
      <c r="P7" s="690"/>
      <c r="Q7" s="690"/>
      <c r="R7" s="690"/>
      <c r="S7" s="690"/>
      <c r="T7" s="690"/>
      <c r="U7" s="690"/>
      <c r="V7" s="690"/>
      <c r="W7" s="690"/>
      <c r="X7" s="690"/>
      <c r="Y7" s="690"/>
      <c r="Z7" s="690"/>
      <c r="AA7" s="690"/>
      <c r="AB7" s="690"/>
      <c r="AC7" s="690"/>
      <c r="AD7" s="143" t="str">
        <f>IF(AND(SUM(J7:L7)=E7,SUM(Y7:AC7)=E7),"Đúng","Sai")</f>
        <v>Đúng</v>
      </c>
    </row>
    <row r="8" spans="1:30" ht="24.75" customHeight="1" x14ac:dyDescent="0.2">
      <c r="A8" s="1002"/>
      <c r="B8" s="1004"/>
      <c r="C8" s="157" t="s">
        <v>278</v>
      </c>
      <c r="D8" s="157" t="s">
        <v>285</v>
      </c>
      <c r="E8" s="714">
        <f>SUM(F8:I8)</f>
        <v>0</v>
      </c>
      <c r="F8" s="690"/>
      <c r="G8" s="690"/>
      <c r="H8" s="690"/>
      <c r="I8" s="690"/>
      <c r="J8" s="690"/>
      <c r="K8" s="690"/>
      <c r="L8" s="690"/>
      <c r="M8" s="690"/>
      <c r="N8" s="690"/>
      <c r="O8" s="690"/>
      <c r="P8" s="690"/>
      <c r="Q8" s="690"/>
      <c r="R8" s="690"/>
      <c r="S8" s="690"/>
      <c r="T8" s="690"/>
      <c r="U8" s="690"/>
      <c r="V8" s="690"/>
      <c r="W8" s="690"/>
      <c r="X8" s="690"/>
      <c r="Y8" s="690"/>
      <c r="Z8" s="690"/>
      <c r="AA8" s="690"/>
      <c r="AB8" s="690"/>
      <c r="AC8" s="690"/>
      <c r="AD8" s="143" t="str">
        <f t="shared" ref="AD8:AD16" si="0">IF(AND(SUM(J8:L8)=E8,SUM(Y8:AC8)=E8),"Đúng","Sai")</f>
        <v>Đúng</v>
      </c>
    </row>
    <row r="9" spans="1:30" ht="24.75" customHeight="1" x14ac:dyDescent="0.2">
      <c r="A9" s="1007"/>
      <c r="B9" s="1009" t="s">
        <v>275</v>
      </c>
      <c r="C9" s="157" t="s">
        <v>308</v>
      </c>
      <c r="D9" s="157" t="s">
        <v>286</v>
      </c>
      <c r="E9" s="714">
        <f t="shared" ref="E9:E14" si="1">SUM(F9:I9)</f>
        <v>0</v>
      </c>
      <c r="F9" s="677"/>
      <c r="G9" s="677"/>
      <c r="H9" s="690"/>
      <c r="I9" s="677"/>
      <c r="J9" s="677"/>
      <c r="K9" s="677"/>
      <c r="L9" s="677"/>
      <c r="M9" s="677"/>
      <c r="N9" s="677"/>
      <c r="O9" s="677"/>
      <c r="P9" s="677"/>
      <c r="Q9" s="677"/>
      <c r="R9" s="677"/>
      <c r="S9" s="677"/>
      <c r="T9" s="677"/>
      <c r="U9" s="677"/>
      <c r="V9" s="677"/>
      <c r="W9" s="677"/>
      <c r="X9" s="677"/>
      <c r="Y9" s="677"/>
      <c r="Z9" s="677"/>
      <c r="AA9" s="677"/>
      <c r="AB9" s="677"/>
      <c r="AC9" s="677"/>
      <c r="AD9" s="143" t="str">
        <f t="shared" si="0"/>
        <v>Đúng</v>
      </c>
    </row>
    <row r="10" spans="1:30" ht="24.75" customHeight="1" x14ac:dyDescent="0.2">
      <c r="A10" s="1002"/>
      <c r="B10" s="1004"/>
      <c r="C10" s="158" t="s">
        <v>278</v>
      </c>
      <c r="D10" s="157" t="s">
        <v>287</v>
      </c>
      <c r="E10" s="714">
        <f t="shared" si="1"/>
        <v>0</v>
      </c>
      <c r="F10" s="677"/>
      <c r="G10" s="677"/>
      <c r="H10" s="690"/>
      <c r="I10" s="677"/>
      <c r="J10" s="677"/>
      <c r="K10" s="677"/>
      <c r="L10" s="677"/>
      <c r="M10" s="677"/>
      <c r="N10" s="677"/>
      <c r="O10" s="677"/>
      <c r="P10" s="677"/>
      <c r="Q10" s="677"/>
      <c r="R10" s="677"/>
      <c r="S10" s="677"/>
      <c r="T10" s="677"/>
      <c r="U10" s="677"/>
      <c r="V10" s="677"/>
      <c r="W10" s="677"/>
      <c r="X10" s="677"/>
      <c r="Y10" s="677"/>
      <c r="Z10" s="677"/>
      <c r="AA10" s="677"/>
      <c r="AB10" s="677"/>
      <c r="AC10" s="677"/>
      <c r="AD10" s="143" t="str">
        <f t="shared" si="0"/>
        <v>Đúng</v>
      </c>
    </row>
    <row r="11" spans="1:30" ht="24.75" customHeight="1" x14ac:dyDescent="0.2">
      <c r="A11" s="1007"/>
      <c r="B11" s="1009" t="s">
        <v>276</v>
      </c>
      <c r="C11" s="157" t="s">
        <v>308</v>
      </c>
      <c r="D11" s="157" t="s">
        <v>288</v>
      </c>
      <c r="E11" s="714">
        <f t="shared" si="1"/>
        <v>0</v>
      </c>
      <c r="F11" s="677"/>
      <c r="G11" s="677"/>
      <c r="H11" s="677"/>
      <c r="I11" s="677"/>
      <c r="J11" s="677"/>
      <c r="K11" s="677"/>
      <c r="L11" s="677"/>
      <c r="M11" s="677"/>
      <c r="N11" s="677"/>
      <c r="O11" s="677"/>
      <c r="P11" s="677"/>
      <c r="Q11" s="677"/>
      <c r="R11" s="677"/>
      <c r="S11" s="677"/>
      <c r="T11" s="677"/>
      <c r="U11" s="677"/>
      <c r="V11" s="677"/>
      <c r="W11" s="677"/>
      <c r="X11" s="677"/>
      <c r="Y11" s="677"/>
      <c r="Z11" s="677"/>
      <c r="AA11" s="677"/>
      <c r="AB11" s="677"/>
      <c r="AC11" s="677"/>
      <c r="AD11" s="143" t="str">
        <f t="shared" si="0"/>
        <v>Đúng</v>
      </c>
    </row>
    <row r="12" spans="1:30" ht="24.75" customHeight="1" x14ac:dyDescent="0.2">
      <c r="A12" s="1002"/>
      <c r="B12" s="1004"/>
      <c r="C12" s="158" t="s">
        <v>278</v>
      </c>
      <c r="D12" s="157" t="s">
        <v>289</v>
      </c>
      <c r="E12" s="714">
        <f t="shared" si="1"/>
        <v>0</v>
      </c>
      <c r="F12" s="715"/>
      <c r="G12" s="715"/>
      <c r="H12" s="715"/>
      <c r="I12" s="715"/>
      <c r="J12" s="715"/>
      <c r="K12" s="715"/>
      <c r="L12" s="715"/>
      <c r="M12" s="715"/>
      <c r="N12" s="715"/>
      <c r="O12" s="715"/>
      <c r="P12" s="715"/>
      <c r="Q12" s="715"/>
      <c r="R12" s="715"/>
      <c r="S12" s="715"/>
      <c r="T12" s="715"/>
      <c r="U12" s="715"/>
      <c r="V12" s="715"/>
      <c r="W12" s="715"/>
      <c r="X12" s="715"/>
      <c r="Y12" s="715"/>
      <c r="Z12" s="715"/>
      <c r="AA12" s="715"/>
      <c r="AB12" s="715"/>
      <c r="AC12" s="715"/>
      <c r="AD12" s="143" t="str">
        <f t="shared" si="0"/>
        <v>Đúng</v>
      </c>
    </row>
    <row r="13" spans="1:30" ht="24.75" customHeight="1" x14ac:dyDescent="0.2">
      <c r="A13" s="1007"/>
      <c r="B13" s="1009" t="s">
        <v>26</v>
      </c>
      <c r="C13" s="158" t="s">
        <v>308</v>
      </c>
      <c r="D13" s="157" t="s">
        <v>290</v>
      </c>
      <c r="E13" s="714">
        <f t="shared" si="1"/>
        <v>0</v>
      </c>
      <c r="F13" s="677"/>
      <c r="G13" s="677"/>
      <c r="H13" s="716"/>
      <c r="I13" s="677"/>
      <c r="J13" s="677"/>
      <c r="K13" s="677"/>
      <c r="L13" s="677"/>
      <c r="M13" s="677"/>
      <c r="N13" s="677"/>
      <c r="O13" s="677"/>
      <c r="P13" s="677"/>
      <c r="Q13" s="677"/>
      <c r="R13" s="677"/>
      <c r="S13" s="677"/>
      <c r="T13" s="677"/>
      <c r="U13" s="677"/>
      <c r="V13" s="677"/>
      <c r="W13" s="677"/>
      <c r="X13" s="677"/>
      <c r="Y13" s="677"/>
      <c r="Z13" s="677"/>
      <c r="AA13" s="677"/>
      <c r="AB13" s="677"/>
      <c r="AC13" s="717"/>
      <c r="AD13" s="463" t="str">
        <f t="shared" si="0"/>
        <v>Đúng</v>
      </c>
    </row>
    <row r="14" spans="1:30" ht="24.75" customHeight="1" x14ac:dyDescent="0.2">
      <c r="A14" s="1008"/>
      <c r="B14" s="1010"/>
      <c r="C14" s="159" t="s">
        <v>278</v>
      </c>
      <c r="D14" s="159" t="s">
        <v>291</v>
      </c>
      <c r="E14" s="714">
        <f t="shared" si="1"/>
        <v>0</v>
      </c>
      <c r="F14" s="718"/>
      <c r="G14" s="680"/>
      <c r="H14" s="718"/>
      <c r="I14" s="718"/>
      <c r="J14" s="718"/>
      <c r="K14" s="718"/>
      <c r="L14" s="718"/>
      <c r="M14" s="718"/>
      <c r="N14" s="718"/>
      <c r="O14" s="718"/>
      <c r="P14" s="718"/>
      <c r="Q14" s="718"/>
      <c r="R14" s="718"/>
      <c r="S14" s="718"/>
      <c r="T14" s="718"/>
      <c r="U14" s="718"/>
      <c r="V14" s="718"/>
      <c r="W14" s="718"/>
      <c r="X14" s="718"/>
      <c r="Y14" s="680"/>
      <c r="Z14" s="718"/>
      <c r="AA14" s="718"/>
      <c r="AB14" s="718"/>
      <c r="AC14" s="718"/>
      <c r="AD14" s="143" t="str">
        <f t="shared" si="0"/>
        <v>Đúng</v>
      </c>
    </row>
    <row r="15" spans="1:30" ht="27" customHeight="1" x14ac:dyDescent="0.2">
      <c r="A15" s="161">
        <v>1</v>
      </c>
      <c r="B15" s="161" t="s">
        <v>309</v>
      </c>
      <c r="C15" s="160" t="s">
        <v>308</v>
      </c>
      <c r="D15" s="160" t="s">
        <v>292</v>
      </c>
      <c r="E15" s="481">
        <f>E7+E9+E11+E13</f>
        <v>0</v>
      </c>
      <c r="F15" s="481">
        <f t="shared" ref="E15:AC16" si="2">F7+F9+F11+F13</f>
        <v>0</v>
      </c>
      <c r="G15" s="481">
        <f t="shared" si="2"/>
        <v>0</v>
      </c>
      <c r="H15" s="481">
        <f t="shared" si="2"/>
        <v>0</v>
      </c>
      <c r="I15" s="481">
        <f t="shared" si="2"/>
        <v>0</v>
      </c>
      <c r="J15" s="481">
        <f t="shared" si="2"/>
        <v>0</v>
      </c>
      <c r="K15" s="481">
        <f t="shared" si="2"/>
        <v>0</v>
      </c>
      <c r="L15" s="481">
        <f t="shared" si="2"/>
        <v>0</v>
      </c>
      <c r="M15" s="481">
        <f t="shared" si="2"/>
        <v>0</v>
      </c>
      <c r="N15" s="481">
        <f t="shared" si="2"/>
        <v>0</v>
      </c>
      <c r="O15" s="481">
        <f t="shared" si="2"/>
        <v>0</v>
      </c>
      <c r="P15" s="481">
        <f t="shared" si="2"/>
        <v>0</v>
      </c>
      <c r="Q15" s="481">
        <f t="shared" si="2"/>
        <v>0</v>
      </c>
      <c r="R15" s="481">
        <f t="shared" si="2"/>
        <v>0</v>
      </c>
      <c r="S15" s="481">
        <f t="shared" si="2"/>
        <v>0</v>
      </c>
      <c r="T15" s="481">
        <f t="shared" si="2"/>
        <v>0</v>
      </c>
      <c r="U15" s="481">
        <f t="shared" si="2"/>
        <v>0</v>
      </c>
      <c r="V15" s="481">
        <f t="shared" si="2"/>
        <v>0</v>
      </c>
      <c r="W15" s="481">
        <f t="shared" si="2"/>
        <v>0</v>
      </c>
      <c r="X15" s="481">
        <f t="shared" si="2"/>
        <v>0</v>
      </c>
      <c r="Y15" s="481">
        <f t="shared" si="2"/>
        <v>0</v>
      </c>
      <c r="Z15" s="481">
        <f t="shared" si="2"/>
        <v>0</v>
      </c>
      <c r="AA15" s="481">
        <f t="shared" si="2"/>
        <v>0</v>
      </c>
      <c r="AB15" s="481">
        <f t="shared" si="2"/>
        <v>0</v>
      </c>
      <c r="AC15" s="481">
        <f t="shared" si="2"/>
        <v>0</v>
      </c>
      <c r="AD15" s="143" t="str">
        <f t="shared" si="0"/>
        <v>Đúng</v>
      </c>
    </row>
    <row r="16" spans="1:30" ht="27" customHeight="1" x14ac:dyDescent="0.2">
      <c r="A16" s="161">
        <v>2</v>
      </c>
      <c r="B16" s="161" t="s">
        <v>309</v>
      </c>
      <c r="C16" s="486" t="s">
        <v>278</v>
      </c>
      <c r="D16" s="486" t="s">
        <v>293</v>
      </c>
      <c r="E16" s="719">
        <f t="shared" si="2"/>
        <v>0</v>
      </c>
      <c r="F16" s="719">
        <f t="shared" si="2"/>
        <v>0</v>
      </c>
      <c r="G16" s="719">
        <f t="shared" si="2"/>
        <v>0</v>
      </c>
      <c r="H16" s="719">
        <f t="shared" si="2"/>
        <v>0</v>
      </c>
      <c r="I16" s="481">
        <f t="shared" si="2"/>
        <v>0</v>
      </c>
      <c r="J16" s="481">
        <f t="shared" si="2"/>
        <v>0</v>
      </c>
      <c r="K16" s="481">
        <f t="shared" si="2"/>
        <v>0</v>
      </c>
      <c r="L16" s="481">
        <f t="shared" si="2"/>
        <v>0</v>
      </c>
      <c r="M16" s="481">
        <f t="shared" si="2"/>
        <v>0</v>
      </c>
      <c r="N16" s="481">
        <f t="shared" si="2"/>
        <v>0</v>
      </c>
      <c r="O16" s="481">
        <f t="shared" si="2"/>
        <v>0</v>
      </c>
      <c r="P16" s="481">
        <f t="shared" si="2"/>
        <v>0</v>
      </c>
      <c r="Q16" s="481">
        <f t="shared" si="2"/>
        <v>0</v>
      </c>
      <c r="R16" s="481">
        <f t="shared" si="2"/>
        <v>0</v>
      </c>
      <c r="S16" s="481">
        <f t="shared" si="2"/>
        <v>0</v>
      </c>
      <c r="T16" s="481">
        <f t="shared" si="2"/>
        <v>0</v>
      </c>
      <c r="U16" s="481">
        <f t="shared" si="2"/>
        <v>0</v>
      </c>
      <c r="V16" s="481">
        <f t="shared" si="2"/>
        <v>0</v>
      </c>
      <c r="W16" s="481">
        <f t="shared" si="2"/>
        <v>0</v>
      </c>
      <c r="X16" s="481">
        <f t="shared" si="2"/>
        <v>0</v>
      </c>
      <c r="Y16" s="481">
        <f t="shared" si="2"/>
        <v>0</v>
      </c>
      <c r="Z16" s="481">
        <f t="shared" si="2"/>
        <v>0</v>
      </c>
      <c r="AA16" s="481">
        <f t="shared" si="2"/>
        <v>0</v>
      </c>
      <c r="AB16" s="481">
        <f t="shared" si="2"/>
        <v>0</v>
      </c>
      <c r="AC16" s="481">
        <f t="shared" si="2"/>
        <v>0</v>
      </c>
      <c r="AD16" s="143" t="str">
        <f t="shared" si="0"/>
        <v>Đúng</v>
      </c>
    </row>
    <row r="17" spans="1:30" ht="24" customHeight="1" x14ac:dyDescent="0.2">
      <c r="A17" s="494"/>
      <c r="B17" s="495" t="s">
        <v>372</v>
      </c>
      <c r="C17" s="492"/>
      <c r="D17" s="490"/>
      <c r="E17" s="491"/>
      <c r="F17" s="1029">
        <v>2000</v>
      </c>
      <c r="G17" s="1029"/>
      <c r="H17" s="1029"/>
      <c r="AD17" s="142"/>
    </row>
    <row r="18" spans="1:30" x14ac:dyDescent="0.2">
      <c r="B18" s="142"/>
      <c r="C18" s="142"/>
      <c r="D18" s="142"/>
      <c r="E18" s="150"/>
      <c r="F18" s="150"/>
      <c r="G18" s="150"/>
      <c r="H18" s="150"/>
      <c r="I18" s="150"/>
      <c r="J18" s="150"/>
      <c r="K18" s="150"/>
      <c r="L18" s="142"/>
      <c r="M18" s="142"/>
      <c r="N18" s="142"/>
      <c r="O18" s="142"/>
      <c r="P18" s="142"/>
      <c r="Q18" s="142"/>
      <c r="R18" s="142"/>
      <c r="S18" s="142"/>
      <c r="T18" s="142"/>
      <c r="U18" s="142"/>
      <c r="V18" s="142"/>
      <c r="W18" s="142"/>
      <c r="X18" s="142"/>
      <c r="Y18" s="142"/>
      <c r="Z18" s="142"/>
      <c r="AA18" s="142"/>
      <c r="AB18" s="142"/>
      <c r="AC18" s="142"/>
      <c r="AD18" s="142"/>
    </row>
    <row r="19" spans="1:30" x14ac:dyDescent="0.2">
      <c r="D19" s="147"/>
      <c r="E19" s="150"/>
      <c r="F19" s="150"/>
      <c r="G19" s="150"/>
      <c r="H19" s="150"/>
      <c r="I19" s="150"/>
      <c r="J19" s="150"/>
      <c r="K19" s="150"/>
      <c r="L19" s="147"/>
      <c r="M19" s="147"/>
      <c r="N19" s="147"/>
      <c r="O19" s="147"/>
      <c r="P19" s="147"/>
      <c r="Q19" s="147"/>
      <c r="R19" s="147"/>
      <c r="S19" s="147"/>
      <c r="T19" s="147"/>
      <c r="U19" s="147"/>
      <c r="V19" s="147"/>
      <c r="W19" s="147"/>
      <c r="X19" s="147"/>
      <c r="Y19" s="147"/>
      <c r="Z19" s="147"/>
      <c r="AA19" s="147"/>
    </row>
    <row r="20" spans="1:30" x14ac:dyDescent="0.2">
      <c r="A20" s="148"/>
      <c r="B20" s="148"/>
      <c r="C20" s="149"/>
      <c r="D20" s="150"/>
      <c r="E20" s="151"/>
      <c r="F20" s="150"/>
      <c r="G20" s="150"/>
      <c r="H20" s="150"/>
      <c r="I20" s="150"/>
      <c r="J20" s="150"/>
      <c r="K20" s="150"/>
      <c r="L20" s="150"/>
      <c r="M20" s="150"/>
      <c r="N20" s="150"/>
      <c r="O20" s="150"/>
      <c r="P20" s="150"/>
      <c r="Q20" s="150"/>
      <c r="R20" s="150"/>
      <c r="S20" s="150"/>
      <c r="T20" s="150"/>
      <c r="U20" s="150"/>
      <c r="V20" s="150"/>
      <c r="W20" s="150"/>
      <c r="X20" s="150"/>
      <c r="Y20" s="150"/>
      <c r="Z20" s="150"/>
      <c r="AA20" s="150"/>
      <c r="AB20" s="149"/>
      <c r="AC20" s="149"/>
      <c r="AD20" s="152"/>
    </row>
    <row r="21" spans="1:30" x14ac:dyDescent="0.2">
      <c r="C21" s="152"/>
      <c r="D21" s="153"/>
      <c r="E21" s="154"/>
      <c r="F21" s="153"/>
      <c r="G21" s="153"/>
      <c r="H21" s="153"/>
      <c r="I21" s="153"/>
      <c r="J21" s="153"/>
      <c r="K21" s="153"/>
      <c r="L21" s="153"/>
      <c r="M21" s="153"/>
      <c r="N21" s="153"/>
      <c r="O21" s="153"/>
      <c r="P21" s="153"/>
      <c r="Q21" s="153"/>
      <c r="R21" s="153"/>
      <c r="S21" s="153"/>
      <c r="T21" s="153"/>
      <c r="U21" s="153"/>
      <c r="V21" s="153"/>
      <c r="W21" s="153"/>
      <c r="X21" s="153"/>
      <c r="Y21" s="153"/>
      <c r="Z21" s="153"/>
      <c r="AA21" s="153"/>
      <c r="AB21" s="152"/>
      <c r="AC21" s="152"/>
      <c r="AD21" s="152"/>
    </row>
    <row r="22" spans="1:30" x14ac:dyDescent="0.2">
      <c r="C22" s="152"/>
      <c r="D22" s="153"/>
      <c r="E22" s="154"/>
      <c r="F22" s="153"/>
      <c r="G22" s="153"/>
      <c r="H22" s="153"/>
      <c r="I22" s="153"/>
      <c r="J22" s="153"/>
      <c r="K22" s="153"/>
      <c r="L22" s="153"/>
      <c r="M22" s="153"/>
      <c r="N22" s="153"/>
      <c r="O22" s="153"/>
      <c r="P22" s="153"/>
      <c r="Q22" s="153"/>
      <c r="R22" s="153"/>
      <c r="S22" s="153"/>
      <c r="T22" s="153"/>
      <c r="U22" s="153"/>
      <c r="V22" s="153"/>
      <c r="W22" s="153"/>
      <c r="X22" s="153"/>
      <c r="Y22" s="153"/>
      <c r="Z22" s="153"/>
      <c r="AA22" s="153"/>
      <c r="AB22" s="152"/>
      <c r="AC22" s="152"/>
      <c r="AD22" s="152"/>
    </row>
    <row r="23" spans="1:30" x14ac:dyDescent="0.2">
      <c r="C23" s="152"/>
      <c r="D23" s="152"/>
      <c r="E23" s="155"/>
      <c r="F23" s="152"/>
      <c r="G23" s="152"/>
      <c r="H23" s="152"/>
      <c r="I23" s="152"/>
      <c r="J23" s="152"/>
      <c r="K23" s="152"/>
      <c r="L23" s="152"/>
      <c r="M23" s="152"/>
      <c r="N23" s="152"/>
      <c r="O23" s="152"/>
      <c r="P23" s="152"/>
      <c r="Q23" s="152"/>
      <c r="R23" s="152"/>
      <c r="S23" s="152"/>
      <c r="T23" s="152"/>
      <c r="U23" s="152"/>
      <c r="V23" s="152"/>
      <c r="W23" s="152"/>
      <c r="X23" s="152"/>
      <c r="Y23" s="152"/>
      <c r="Z23" s="152"/>
      <c r="AA23" s="152"/>
      <c r="AB23" s="152"/>
      <c r="AC23" s="152"/>
      <c r="AD23" s="152"/>
    </row>
    <row r="24" spans="1:30" x14ac:dyDescent="0.2">
      <c r="C24" s="152"/>
      <c r="D24" s="152"/>
      <c r="E24" s="155"/>
      <c r="F24" s="152"/>
      <c r="G24" s="152"/>
      <c r="H24" s="152"/>
      <c r="I24" s="152"/>
      <c r="J24" s="152"/>
      <c r="K24" s="152"/>
      <c r="L24" s="152"/>
      <c r="M24" s="152"/>
      <c r="N24" s="152"/>
      <c r="O24" s="152"/>
      <c r="P24" s="152"/>
      <c r="Q24" s="152"/>
      <c r="R24" s="152"/>
      <c r="S24" s="152"/>
      <c r="T24" s="152"/>
      <c r="U24" s="152"/>
      <c r="V24" s="152"/>
      <c r="W24" s="152"/>
      <c r="X24" s="152"/>
      <c r="Y24" s="152"/>
      <c r="Z24" s="152"/>
      <c r="AA24" s="152"/>
      <c r="AB24" s="152"/>
      <c r="AC24" s="152"/>
      <c r="AD24" s="152"/>
    </row>
    <row r="25" spans="1:30" x14ac:dyDescent="0.2">
      <c r="C25" s="152"/>
      <c r="D25" s="152"/>
      <c r="E25" s="155"/>
      <c r="F25" s="152"/>
      <c r="G25" s="152"/>
      <c r="H25" s="152"/>
      <c r="I25" s="152"/>
      <c r="J25" s="152"/>
      <c r="K25" s="152"/>
      <c r="L25" s="152"/>
      <c r="M25" s="152"/>
      <c r="N25" s="152"/>
      <c r="O25" s="152"/>
      <c r="P25" s="152"/>
      <c r="Q25" s="152"/>
      <c r="R25" s="152"/>
      <c r="S25" s="152"/>
      <c r="T25" s="152"/>
      <c r="U25" s="152"/>
      <c r="V25" s="152"/>
      <c r="W25" s="152"/>
      <c r="X25" s="152"/>
      <c r="Y25" s="152"/>
      <c r="Z25" s="152"/>
      <c r="AA25" s="152"/>
      <c r="AB25" s="152"/>
      <c r="AC25" s="152"/>
      <c r="AD25" s="152"/>
    </row>
  </sheetData>
  <sheetProtection algorithmName="SHA-512" hashValue="4vqtusePX6cfY8vmyLDOAOR5mSwZQYlINAdIjcO5AUA74/N90YnKKdp9V5INeyCbXFEHnH7En5Y0zTcOwAvz6w==" saltValue="mzz6Fy5dOHpDEfPcuo0PVQ==" spinCount="100000" sheet="1" formatCells="0" formatColumns="0" formatRows="0"/>
  <mergeCells count="44">
    <mergeCell ref="F17:H17"/>
    <mergeCell ref="M3:X3"/>
    <mergeCell ref="J4:J5"/>
    <mergeCell ref="K4:K5"/>
    <mergeCell ref="L4:L5"/>
    <mergeCell ref="M4:M5"/>
    <mergeCell ref="N4:N5"/>
    <mergeCell ref="J3:L3"/>
    <mergeCell ref="Q4:Q5"/>
    <mergeCell ref="R4:R5"/>
    <mergeCell ref="S4:S5"/>
    <mergeCell ref="T4:T5"/>
    <mergeCell ref="Y1:AC1"/>
    <mergeCell ref="A1:X1"/>
    <mergeCell ref="AA4:AA5"/>
    <mergeCell ref="AB4:AB5"/>
    <mergeCell ref="AC4:AC5"/>
    <mergeCell ref="V4:V5"/>
    <mergeCell ref="W4:W5"/>
    <mergeCell ref="X4:X5"/>
    <mergeCell ref="Y4:Y5"/>
    <mergeCell ref="Y2:AC2"/>
    <mergeCell ref="Y3:AC3"/>
    <mergeCell ref="O4:O5"/>
    <mergeCell ref="F4:F5"/>
    <mergeCell ref="Z4:Z5"/>
    <mergeCell ref="U4:U5"/>
    <mergeCell ref="P4:P5"/>
    <mergeCell ref="A7:A8"/>
    <mergeCell ref="B7:B8"/>
    <mergeCell ref="F3:I3"/>
    <mergeCell ref="A13:A14"/>
    <mergeCell ref="B13:B14"/>
    <mergeCell ref="A9:A10"/>
    <mergeCell ref="B9:B10"/>
    <mergeCell ref="A11:A12"/>
    <mergeCell ref="B11:B12"/>
    <mergeCell ref="G4:G5"/>
    <mergeCell ref="H4:H5"/>
    <mergeCell ref="I4:I5"/>
    <mergeCell ref="B6:D6"/>
    <mergeCell ref="B3:D5"/>
    <mergeCell ref="A3:A5"/>
    <mergeCell ref="E3:E5"/>
  </mergeCells>
  <conditionalFormatting sqref="AD1:AD1048576">
    <cfRule type="cellIs" dxfId="3" priority="1" operator="equal">
      <formula>"Đúng"</formula>
    </cfRule>
  </conditionalFormatting>
  <pageMargins left="0.19685039370078741" right="0.19685039370078741" top="0.47" bottom="0.39370078740157483" header="0.31496062992125984" footer="0.31496062992125984"/>
  <pageSetup paperSize="9" scale="83"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enableFormatConditionsCalculation="0">
    <tabColor rgb="FFFFFF00"/>
    <pageSetUpPr fitToPage="1"/>
  </sheetPr>
  <dimension ref="A1:AN39"/>
  <sheetViews>
    <sheetView showGridLines="0" topLeftCell="A28" zoomScale="130" zoomScaleNormal="130" zoomScalePageLayoutView="130" workbookViewId="0">
      <selection activeCell="AK27" sqref="AK27"/>
    </sheetView>
  </sheetViews>
  <sheetFormatPr baseColWidth="10" defaultColWidth="9.1640625" defaultRowHeight="12" x14ac:dyDescent="0.15"/>
  <cols>
    <col min="1" max="1" width="3.1640625" style="97" customWidth="1"/>
    <col min="2" max="2" width="15.33203125" style="97" customWidth="1"/>
    <col min="3" max="3" width="6" style="97" customWidth="1"/>
    <col min="4" max="5" width="4.6640625" style="97" customWidth="1"/>
    <col min="6" max="6" width="5.1640625" style="97" customWidth="1"/>
    <col min="7" max="7" width="3.5" style="97" customWidth="1"/>
    <col min="8" max="8" width="3.6640625" style="97" customWidth="1"/>
    <col min="9" max="9" width="4" style="97" customWidth="1"/>
    <col min="10" max="12" width="3.6640625" style="97" customWidth="1"/>
    <col min="13" max="17" width="4.33203125" style="97" customWidth="1"/>
    <col min="18" max="18" width="3.5" style="97" customWidth="1"/>
    <col min="19" max="19" width="3.33203125" style="97" customWidth="1"/>
    <col min="20" max="20" width="3" style="97" customWidth="1"/>
    <col min="21" max="21" width="4.33203125" style="97" customWidth="1"/>
    <col min="22" max="23" width="3.6640625" style="97" customWidth="1"/>
    <col min="24" max="24" width="3.5" style="97" customWidth="1"/>
    <col min="25" max="26" width="3.6640625" style="97" customWidth="1"/>
    <col min="27" max="27" width="3.33203125" style="97" customWidth="1"/>
    <col min="28" max="28" width="3.6640625" style="97" customWidth="1"/>
    <col min="29" max="29" width="3.83203125" style="97" customWidth="1"/>
    <col min="30" max="30" width="3.6640625" style="97" customWidth="1"/>
    <col min="31" max="31" width="3" style="97" customWidth="1"/>
    <col min="32" max="32" width="4.5" style="97" customWidth="1"/>
    <col min="33" max="33" width="4.1640625" style="97" customWidth="1"/>
    <col min="34" max="34" width="4" style="97" customWidth="1"/>
    <col min="35" max="35" width="3.5" style="97" customWidth="1"/>
    <col min="36" max="36" width="3.6640625" style="97" customWidth="1"/>
    <col min="37" max="37" width="5.1640625" style="97" customWidth="1"/>
    <col min="38" max="38" width="4" style="97" customWidth="1"/>
    <col min="39" max="39" width="7.6640625" style="97" customWidth="1"/>
    <col min="40" max="40" width="6" style="97" customWidth="1"/>
    <col min="41" max="16384" width="9.1640625" style="97"/>
  </cols>
  <sheetData>
    <row r="1" spans="1:40" ht="22.5" customHeight="1" x14ac:dyDescent="0.15">
      <c r="A1" s="1026" t="s">
        <v>481</v>
      </c>
      <c r="B1" s="1026"/>
      <c r="C1" s="1026"/>
      <c r="D1" s="1026"/>
      <c r="E1" s="1026"/>
      <c r="F1" s="1026"/>
      <c r="G1" s="1026"/>
      <c r="H1" s="1026"/>
      <c r="I1" s="1026"/>
      <c r="J1" s="1026"/>
      <c r="K1" s="1026"/>
      <c r="L1" s="1026"/>
      <c r="M1" s="1026"/>
      <c r="N1" s="1026"/>
      <c r="O1" s="1026"/>
      <c r="P1" s="1026"/>
      <c r="Q1" s="1026"/>
      <c r="R1" s="1026"/>
      <c r="S1" s="1026"/>
      <c r="T1" s="1026"/>
      <c r="U1" s="1026"/>
      <c r="V1" s="1026"/>
      <c r="W1" s="1026"/>
      <c r="X1" s="1026"/>
      <c r="Y1" s="1026"/>
      <c r="Z1" s="1026"/>
      <c r="AA1" s="1026"/>
      <c r="AB1" s="1026"/>
      <c r="AC1" s="1026"/>
      <c r="AD1" s="1026"/>
      <c r="AE1" s="1026"/>
      <c r="AF1" s="1026"/>
      <c r="AG1" s="1026"/>
      <c r="AH1" s="1027"/>
      <c r="AI1" s="1046" t="s">
        <v>325</v>
      </c>
      <c r="AJ1" s="1047"/>
      <c r="AK1" s="1047"/>
      <c r="AL1" s="1048"/>
    </row>
    <row r="2" spans="1:40" ht="18.75" customHeight="1" x14ac:dyDescent="0.15">
      <c r="A2" s="173"/>
      <c r="B2" s="173"/>
      <c r="C2" s="173"/>
      <c r="D2" s="173"/>
      <c r="E2" s="173"/>
      <c r="F2" s="173"/>
      <c r="G2" s="173"/>
      <c r="H2" s="173"/>
      <c r="I2" s="173"/>
      <c r="J2" s="173"/>
      <c r="K2" s="173"/>
      <c r="L2" s="173"/>
      <c r="M2" s="173"/>
      <c r="N2" s="173"/>
      <c r="O2" s="173"/>
      <c r="P2" s="173"/>
      <c r="Q2" s="173"/>
      <c r="R2" s="174"/>
      <c r="S2" s="174"/>
      <c r="T2" s="174"/>
      <c r="U2" s="174"/>
      <c r="V2" s="174"/>
      <c r="W2" s="174"/>
      <c r="X2" s="174"/>
      <c r="Y2" s="1031"/>
      <c r="Z2" s="1031"/>
      <c r="AA2" s="1031"/>
      <c r="AB2" s="1031"/>
      <c r="AC2" s="1031"/>
      <c r="AD2" s="173"/>
      <c r="AE2" s="173"/>
      <c r="AF2" s="173"/>
      <c r="AG2" s="173"/>
      <c r="AH2" s="173"/>
      <c r="AI2" s="1045" t="s">
        <v>374</v>
      </c>
      <c r="AJ2" s="1045"/>
      <c r="AK2" s="1045"/>
      <c r="AL2" s="1045"/>
    </row>
    <row r="3" spans="1:40" ht="16.5" customHeight="1" x14ac:dyDescent="0.15">
      <c r="A3" s="1032" t="s">
        <v>294</v>
      </c>
      <c r="B3" s="1032" t="s">
        <v>258</v>
      </c>
      <c r="C3" s="1032" t="s">
        <v>259</v>
      </c>
      <c r="D3" s="1032" t="s">
        <v>327</v>
      </c>
      <c r="E3" s="1033"/>
      <c r="F3" s="1034" t="s">
        <v>308</v>
      </c>
      <c r="G3" s="1032" t="s">
        <v>353</v>
      </c>
      <c r="H3" s="1033"/>
      <c r="I3" s="1033"/>
      <c r="J3" s="1033"/>
      <c r="K3" s="1033"/>
      <c r="L3" s="1033"/>
      <c r="M3" s="1032" t="s">
        <v>494</v>
      </c>
      <c r="N3" s="1033"/>
      <c r="O3" s="1033"/>
      <c r="P3" s="1033"/>
      <c r="Q3" s="1033"/>
      <c r="R3" s="1037" t="s">
        <v>328</v>
      </c>
      <c r="S3" s="1037"/>
      <c r="T3" s="1037"/>
      <c r="U3" s="1037"/>
      <c r="V3" s="1037"/>
      <c r="W3" s="1037"/>
      <c r="X3" s="1037"/>
      <c r="Y3" s="1037"/>
      <c r="Z3" s="1037"/>
      <c r="AA3" s="1037"/>
      <c r="AB3" s="1037"/>
      <c r="AC3" s="1037"/>
      <c r="AD3" s="1030" t="s">
        <v>515</v>
      </c>
      <c r="AE3" s="1030"/>
      <c r="AF3" s="1030"/>
      <c r="AG3" s="1030"/>
      <c r="AH3" s="1030"/>
      <c r="AI3" s="1030"/>
      <c r="AJ3" s="1030"/>
      <c r="AK3" s="1030"/>
      <c r="AL3" s="1030"/>
    </row>
    <row r="4" spans="1:40" s="98" customFormat="1" ht="21" customHeight="1" x14ac:dyDescent="0.15">
      <c r="A4" s="1032"/>
      <c r="B4" s="1032"/>
      <c r="C4" s="1032"/>
      <c r="D4" s="1033"/>
      <c r="E4" s="1033"/>
      <c r="F4" s="1035"/>
      <c r="G4" s="1033"/>
      <c r="H4" s="1033"/>
      <c r="I4" s="1033"/>
      <c r="J4" s="1033"/>
      <c r="K4" s="1033"/>
      <c r="L4" s="1033"/>
      <c r="M4" s="1033"/>
      <c r="N4" s="1033"/>
      <c r="O4" s="1033"/>
      <c r="P4" s="1033"/>
      <c r="Q4" s="1033"/>
      <c r="R4" s="1038" t="s">
        <v>355</v>
      </c>
      <c r="S4" s="1038"/>
      <c r="T4" s="1038"/>
      <c r="U4" s="1038"/>
      <c r="V4" s="1038"/>
      <c r="W4" s="1038"/>
      <c r="X4" s="1038"/>
      <c r="Y4" s="1038"/>
      <c r="Z4" s="1038"/>
      <c r="AA4" s="1038"/>
      <c r="AB4" s="1039" t="s">
        <v>354</v>
      </c>
      <c r="AC4" s="1039"/>
      <c r="AD4" s="1030"/>
      <c r="AE4" s="1030"/>
      <c r="AF4" s="1030"/>
      <c r="AG4" s="1030"/>
      <c r="AH4" s="1030"/>
      <c r="AI4" s="1030"/>
      <c r="AJ4" s="1030"/>
      <c r="AK4" s="1030"/>
      <c r="AL4" s="1030"/>
    </row>
    <row r="5" spans="1:40" s="98" customFormat="1" ht="24.75" customHeight="1" x14ac:dyDescent="0.15">
      <c r="A5" s="1032"/>
      <c r="B5" s="1032"/>
      <c r="C5" s="1032"/>
      <c r="D5" s="1040" t="s">
        <v>329</v>
      </c>
      <c r="E5" s="1040" t="s">
        <v>330</v>
      </c>
      <c r="F5" s="1035"/>
      <c r="G5" s="1040" t="s">
        <v>487</v>
      </c>
      <c r="H5" s="1040" t="s">
        <v>488</v>
      </c>
      <c r="I5" s="1040" t="s">
        <v>489</v>
      </c>
      <c r="J5" s="1040" t="s">
        <v>331</v>
      </c>
      <c r="K5" s="1040" t="s">
        <v>490</v>
      </c>
      <c r="L5" s="1040" t="s">
        <v>491</v>
      </c>
      <c r="M5" s="1042" t="s">
        <v>268</v>
      </c>
      <c r="N5" s="1042" t="s">
        <v>407</v>
      </c>
      <c r="O5" s="1042" t="s">
        <v>269</v>
      </c>
      <c r="P5" s="1042" t="s">
        <v>270</v>
      </c>
      <c r="Q5" s="1042" t="s">
        <v>522</v>
      </c>
      <c r="R5" s="1039" t="s">
        <v>335</v>
      </c>
      <c r="S5" s="1039"/>
      <c r="T5" s="1039"/>
      <c r="U5" s="1039" t="s">
        <v>516</v>
      </c>
      <c r="V5" s="1039"/>
      <c r="W5" s="1039"/>
      <c r="X5" s="1039"/>
      <c r="Y5" s="1039"/>
      <c r="Z5" s="1039"/>
      <c r="AA5" s="1039"/>
      <c r="AB5" s="1039"/>
      <c r="AC5" s="1039"/>
      <c r="AD5" s="1041" t="s">
        <v>332</v>
      </c>
      <c r="AE5" s="1041"/>
      <c r="AF5" s="1041"/>
      <c r="AG5" s="1041"/>
      <c r="AH5" s="1041"/>
      <c r="AI5" s="1041" t="s">
        <v>333</v>
      </c>
      <c r="AJ5" s="1041"/>
      <c r="AK5" s="1041" t="s">
        <v>334</v>
      </c>
      <c r="AL5" s="1041"/>
    </row>
    <row r="6" spans="1:40" s="98" customFormat="1" ht="20.25" customHeight="1" x14ac:dyDescent="0.15">
      <c r="A6" s="1032"/>
      <c r="B6" s="1032"/>
      <c r="C6" s="1032"/>
      <c r="D6" s="1040"/>
      <c r="E6" s="1040"/>
      <c r="F6" s="1035"/>
      <c r="G6" s="1040"/>
      <c r="H6" s="1040"/>
      <c r="I6" s="1040"/>
      <c r="J6" s="1040"/>
      <c r="K6" s="1040"/>
      <c r="L6" s="1040"/>
      <c r="M6" s="1042"/>
      <c r="N6" s="1042"/>
      <c r="O6" s="1042"/>
      <c r="P6" s="1042"/>
      <c r="Q6" s="1042"/>
      <c r="R6" s="1040" t="s">
        <v>338</v>
      </c>
      <c r="S6" s="1040" t="s">
        <v>339</v>
      </c>
      <c r="T6" s="1044" t="s">
        <v>340</v>
      </c>
      <c r="U6" s="1044" t="s">
        <v>341</v>
      </c>
      <c r="V6" s="1044" t="s">
        <v>342</v>
      </c>
      <c r="W6" s="1044" t="s">
        <v>343</v>
      </c>
      <c r="X6" s="1044" t="s">
        <v>344</v>
      </c>
      <c r="Y6" s="1044" t="s">
        <v>533</v>
      </c>
      <c r="Z6" s="1044" t="s">
        <v>534</v>
      </c>
      <c r="AA6" s="1044" t="s">
        <v>15</v>
      </c>
      <c r="AB6" s="1040" t="s">
        <v>272</v>
      </c>
      <c r="AC6" s="1044" t="s">
        <v>273</v>
      </c>
      <c r="AD6" s="1043" t="s">
        <v>336</v>
      </c>
      <c r="AE6" s="1043"/>
      <c r="AF6" s="1043" t="s">
        <v>337</v>
      </c>
      <c r="AG6" s="1043"/>
      <c r="AH6" s="1043"/>
      <c r="AI6" s="1041"/>
      <c r="AJ6" s="1041"/>
      <c r="AK6" s="1041"/>
      <c r="AL6" s="1041"/>
    </row>
    <row r="7" spans="1:40" ht="71.25" customHeight="1" x14ac:dyDescent="0.15">
      <c r="A7" s="1032"/>
      <c r="B7" s="1032"/>
      <c r="C7" s="1032"/>
      <c r="D7" s="1040"/>
      <c r="E7" s="1040"/>
      <c r="F7" s="1036"/>
      <c r="G7" s="1040"/>
      <c r="H7" s="1040"/>
      <c r="I7" s="1040"/>
      <c r="J7" s="1040"/>
      <c r="K7" s="1040"/>
      <c r="L7" s="1040"/>
      <c r="M7" s="1042"/>
      <c r="N7" s="1042"/>
      <c r="O7" s="1042"/>
      <c r="P7" s="1042"/>
      <c r="Q7" s="1042"/>
      <c r="R7" s="1040"/>
      <c r="S7" s="1040"/>
      <c r="T7" s="1044"/>
      <c r="U7" s="1044"/>
      <c r="V7" s="1044"/>
      <c r="W7" s="1044"/>
      <c r="X7" s="1044"/>
      <c r="Y7" s="1044"/>
      <c r="Z7" s="1044"/>
      <c r="AA7" s="1044"/>
      <c r="AB7" s="1040"/>
      <c r="AC7" s="1044"/>
      <c r="AD7" s="175" t="s">
        <v>345</v>
      </c>
      <c r="AE7" s="175" t="s">
        <v>346</v>
      </c>
      <c r="AF7" s="175" t="s">
        <v>347</v>
      </c>
      <c r="AG7" s="175" t="s">
        <v>348</v>
      </c>
      <c r="AH7" s="175" t="s">
        <v>349</v>
      </c>
      <c r="AI7" s="175" t="s">
        <v>350</v>
      </c>
      <c r="AJ7" s="175" t="s">
        <v>351</v>
      </c>
      <c r="AK7" s="175" t="s">
        <v>423</v>
      </c>
      <c r="AL7" s="175" t="s">
        <v>352</v>
      </c>
    </row>
    <row r="8" spans="1:40" x14ac:dyDescent="0.15">
      <c r="A8" s="165">
        <v>1</v>
      </c>
      <c r="B8" s="165">
        <v>2</v>
      </c>
      <c r="C8" s="165">
        <v>3</v>
      </c>
      <c r="D8" s="165">
        <v>4</v>
      </c>
      <c r="E8" s="165">
        <v>5</v>
      </c>
      <c r="F8" s="165">
        <v>6</v>
      </c>
      <c r="G8" s="165">
        <v>7</v>
      </c>
      <c r="H8" s="165">
        <v>8</v>
      </c>
      <c r="I8" s="165">
        <v>9</v>
      </c>
      <c r="J8" s="165">
        <v>10</v>
      </c>
      <c r="K8" s="165">
        <v>11</v>
      </c>
      <c r="L8" s="165">
        <v>12</v>
      </c>
      <c r="M8" s="165">
        <v>13</v>
      </c>
      <c r="N8" s="165">
        <v>14</v>
      </c>
      <c r="O8" s="165">
        <v>15</v>
      </c>
      <c r="P8" s="165">
        <v>16</v>
      </c>
      <c r="Q8" s="165">
        <v>17</v>
      </c>
      <c r="R8" s="165">
        <v>18</v>
      </c>
      <c r="S8" s="165">
        <v>19</v>
      </c>
      <c r="T8" s="165">
        <v>20</v>
      </c>
      <c r="U8" s="165">
        <v>21</v>
      </c>
      <c r="V8" s="165">
        <v>22</v>
      </c>
      <c r="W8" s="165">
        <v>23</v>
      </c>
      <c r="X8" s="165">
        <v>24</v>
      </c>
      <c r="Y8" s="165">
        <v>25</v>
      </c>
      <c r="Z8" s="165">
        <v>26</v>
      </c>
      <c r="AA8" s="165">
        <v>27</v>
      </c>
      <c r="AB8" s="165">
        <v>28</v>
      </c>
      <c r="AC8" s="165">
        <v>29</v>
      </c>
      <c r="AD8" s="165">
        <v>30</v>
      </c>
      <c r="AE8" s="165">
        <v>31</v>
      </c>
      <c r="AF8" s="165">
        <v>32</v>
      </c>
      <c r="AG8" s="165">
        <v>33</v>
      </c>
      <c r="AH8" s="165">
        <v>34</v>
      </c>
      <c r="AI8" s="165">
        <v>35</v>
      </c>
      <c r="AJ8" s="165">
        <v>36</v>
      </c>
      <c r="AK8" s="165">
        <v>37</v>
      </c>
      <c r="AL8" s="165">
        <v>38</v>
      </c>
    </row>
    <row r="9" spans="1:40" ht="14.25" customHeight="1" x14ac:dyDescent="0.15">
      <c r="A9" s="176" t="s">
        <v>22</v>
      </c>
      <c r="B9" s="177" t="s">
        <v>144</v>
      </c>
      <c r="C9" s="720">
        <f>SUM(M9:Q9)</f>
        <v>0</v>
      </c>
      <c r="D9" s="720">
        <f>SUM(D10:D14)</f>
        <v>0</v>
      </c>
      <c r="E9" s="720">
        <f t="shared" ref="E9:AL9" si="0">SUM(E10:E14)</f>
        <v>0</v>
      </c>
      <c r="F9" s="720">
        <f t="shared" si="0"/>
        <v>0</v>
      </c>
      <c r="G9" s="720">
        <f t="shared" si="0"/>
        <v>0</v>
      </c>
      <c r="H9" s="720">
        <f t="shared" si="0"/>
        <v>0</v>
      </c>
      <c r="I9" s="720">
        <f t="shared" si="0"/>
        <v>0</v>
      </c>
      <c r="J9" s="720">
        <f t="shared" si="0"/>
        <v>0</v>
      </c>
      <c r="K9" s="720">
        <f t="shared" si="0"/>
        <v>0</v>
      </c>
      <c r="L9" s="720">
        <f t="shared" si="0"/>
        <v>0</v>
      </c>
      <c r="M9" s="720">
        <f t="shared" si="0"/>
        <v>0</v>
      </c>
      <c r="N9" s="720">
        <f t="shared" si="0"/>
        <v>0</v>
      </c>
      <c r="O9" s="720">
        <f t="shared" si="0"/>
        <v>0</v>
      </c>
      <c r="P9" s="720">
        <f t="shared" ref="P9" si="1">SUM(P10:P14)</f>
        <v>0</v>
      </c>
      <c r="Q9" s="720">
        <f t="shared" si="0"/>
        <v>0</v>
      </c>
      <c r="R9" s="720">
        <f t="shared" si="0"/>
        <v>0</v>
      </c>
      <c r="S9" s="720">
        <f t="shared" si="0"/>
        <v>0</v>
      </c>
      <c r="T9" s="720">
        <f t="shared" si="0"/>
        <v>0</v>
      </c>
      <c r="U9" s="720">
        <f t="shared" si="0"/>
        <v>0</v>
      </c>
      <c r="V9" s="720">
        <f t="shared" si="0"/>
        <v>0</v>
      </c>
      <c r="W9" s="720">
        <f t="shared" si="0"/>
        <v>0</v>
      </c>
      <c r="X9" s="720">
        <f t="shared" si="0"/>
        <v>0</v>
      </c>
      <c r="Y9" s="720">
        <f t="shared" si="0"/>
        <v>0</v>
      </c>
      <c r="Z9" s="720">
        <f t="shared" si="0"/>
        <v>0</v>
      </c>
      <c r="AA9" s="720">
        <f t="shared" si="0"/>
        <v>0</v>
      </c>
      <c r="AB9" s="720">
        <f t="shared" si="0"/>
        <v>0</v>
      </c>
      <c r="AC9" s="720">
        <f t="shared" si="0"/>
        <v>0</v>
      </c>
      <c r="AD9" s="720">
        <f t="shared" si="0"/>
        <v>0</v>
      </c>
      <c r="AE9" s="720">
        <f t="shared" si="0"/>
        <v>0</v>
      </c>
      <c r="AF9" s="720">
        <f t="shared" si="0"/>
        <v>0</v>
      </c>
      <c r="AG9" s="720">
        <f t="shared" si="0"/>
        <v>0</v>
      </c>
      <c r="AH9" s="720">
        <f t="shared" si="0"/>
        <v>0</v>
      </c>
      <c r="AI9" s="720">
        <f t="shared" si="0"/>
        <v>0</v>
      </c>
      <c r="AJ9" s="720">
        <f t="shared" si="0"/>
        <v>0</v>
      </c>
      <c r="AK9" s="720">
        <f t="shared" si="0"/>
        <v>0</v>
      </c>
      <c r="AL9" s="720">
        <f t="shared" si="0"/>
        <v>0</v>
      </c>
      <c r="AM9" s="464" t="str">
        <f>IF(AND(SUM(D9:E9)=C9,SUM(M9:Q9)=C9,SUM(U9:AA9)=C9),"Đúng","Sai")</f>
        <v>Đúng</v>
      </c>
      <c r="AN9" s="464" t="str">
        <f>IF(AND(AD9&lt;=C9,AE9&lt;=C9,AF9&lt;=C9,AG9&lt;=C9,AH9&lt;=C9,AI9&lt;=C9,AJ9&lt;=C9,AK9&lt;=C9,AL9&lt;=C9),"Đúng","Sai")</f>
        <v>Đúng</v>
      </c>
    </row>
    <row r="10" spans="1:40" ht="14.25" customHeight="1" x14ac:dyDescent="0.15">
      <c r="A10" s="178"/>
      <c r="B10" s="179" t="s">
        <v>262</v>
      </c>
      <c r="C10" s="721">
        <f>SUM(G10:L10)</f>
        <v>0</v>
      </c>
      <c r="D10" s="722"/>
      <c r="E10" s="722"/>
      <c r="F10" s="722"/>
      <c r="G10" s="722"/>
      <c r="H10" s="722"/>
      <c r="I10" s="722"/>
      <c r="J10" s="722"/>
      <c r="K10" s="722"/>
      <c r="L10" s="722"/>
      <c r="M10" s="722"/>
      <c r="N10" s="722"/>
      <c r="O10" s="722"/>
      <c r="P10" s="722"/>
      <c r="Q10" s="722"/>
      <c r="R10" s="723"/>
      <c r="S10" s="723"/>
      <c r="T10" s="723"/>
      <c r="U10" s="723"/>
      <c r="V10" s="723"/>
      <c r="W10" s="723"/>
      <c r="X10" s="723"/>
      <c r="Y10" s="723"/>
      <c r="Z10" s="723"/>
      <c r="AA10" s="723"/>
      <c r="AB10" s="723"/>
      <c r="AC10" s="723"/>
      <c r="AD10" s="722"/>
      <c r="AE10" s="722"/>
      <c r="AF10" s="722"/>
      <c r="AG10" s="722"/>
      <c r="AH10" s="722"/>
      <c r="AI10" s="722"/>
      <c r="AJ10" s="722"/>
      <c r="AK10" s="722"/>
      <c r="AL10" s="722"/>
      <c r="AM10" s="464" t="str">
        <f t="shared" ref="AM10:AM36" si="2">IF(AND(SUM(D10:E10)=C10,SUM(M10:Q10)=C10,SUM(U10:AA10)=C10),"Đúng","Sai")</f>
        <v>Đúng</v>
      </c>
      <c r="AN10" s="464" t="str">
        <f t="shared" ref="AN10:AN36" si="3">IF(AND(AD10&lt;=C10,AE10&lt;=C10,AF10&lt;=C10,AG10&lt;=C10,AH10&lt;=C10,AI10&lt;=C10,AJ10&lt;=C10,AK10&lt;=C10,AL10&lt;=C10),"Đúng","Sai")</f>
        <v>Đúng</v>
      </c>
    </row>
    <row r="11" spans="1:40" ht="14.25" customHeight="1" x14ac:dyDescent="0.15">
      <c r="A11" s="178"/>
      <c r="B11" s="179" t="s">
        <v>263</v>
      </c>
      <c r="C11" s="721">
        <f>SUM(G11:L11)</f>
        <v>0</v>
      </c>
      <c r="D11" s="722"/>
      <c r="E11" s="722"/>
      <c r="F11" s="722"/>
      <c r="G11" s="722"/>
      <c r="H11" s="722"/>
      <c r="I11" s="722"/>
      <c r="J11" s="722"/>
      <c r="K11" s="722"/>
      <c r="L11" s="722"/>
      <c r="M11" s="722"/>
      <c r="N11" s="722"/>
      <c r="O11" s="722"/>
      <c r="P11" s="722"/>
      <c r="Q11" s="722"/>
      <c r="R11" s="723"/>
      <c r="S11" s="723"/>
      <c r="T11" s="723"/>
      <c r="U11" s="723"/>
      <c r="V11" s="723"/>
      <c r="W11" s="723"/>
      <c r="X11" s="723"/>
      <c r="Y11" s="723"/>
      <c r="Z11" s="723"/>
      <c r="AA11" s="723"/>
      <c r="AB11" s="723"/>
      <c r="AC11" s="723"/>
      <c r="AD11" s="722"/>
      <c r="AE11" s="722"/>
      <c r="AF11" s="722"/>
      <c r="AG11" s="722"/>
      <c r="AH11" s="722"/>
      <c r="AI11" s="722"/>
      <c r="AJ11" s="722"/>
      <c r="AK11" s="722"/>
      <c r="AL11" s="722"/>
      <c r="AM11" s="464" t="str">
        <f t="shared" si="2"/>
        <v>Đúng</v>
      </c>
      <c r="AN11" s="464" t="str">
        <f t="shared" si="3"/>
        <v>Đúng</v>
      </c>
    </row>
    <row r="12" spans="1:40" ht="14.25" customHeight="1" x14ac:dyDescent="0.15">
      <c r="A12" s="178"/>
      <c r="B12" s="179" t="s">
        <v>484</v>
      </c>
      <c r="C12" s="721">
        <f t="shared" ref="C12:C35" si="4">SUM(G12:L12)</f>
        <v>0</v>
      </c>
      <c r="D12" s="722"/>
      <c r="E12" s="722"/>
      <c r="F12" s="722"/>
      <c r="G12" s="722"/>
      <c r="H12" s="722"/>
      <c r="I12" s="722"/>
      <c r="J12" s="722"/>
      <c r="K12" s="722"/>
      <c r="L12" s="722"/>
      <c r="M12" s="722"/>
      <c r="N12" s="722"/>
      <c r="O12" s="722"/>
      <c r="P12" s="722"/>
      <c r="Q12" s="722"/>
      <c r="R12" s="723"/>
      <c r="S12" s="723"/>
      <c r="T12" s="723"/>
      <c r="U12" s="723"/>
      <c r="V12" s="723"/>
      <c r="W12" s="723"/>
      <c r="X12" s="723"/>
      <c r="Y12" s="723"/>
      <c r="Z12" s="723"/>
      <c r="AA12" s="723"/>
      <c r="AB12" s="723"/>
      <c r="AC12" s="723"/>
      <c r="AD12" s="722"/>
      <c r="AE12" s="722"/>
      <c r="AF12" s="722"/>
      <c r="AG12" s="722"/>
      <c r="AH12" s="722"/>
      <c r="AI12" s="722"/>
      <c r="AJ12" s="722"/>
      <c r="AK12" s="722"/>
      <c r="AL12" s="722"/>
      <c r="AM12" s="464" t="str">
        <f t="shared" si="2"/>
        <v>Đúng</v>
      </c>
      <c r="AN12" s="464" t="str">
        <f t="shared" si="3"/>
        <v>Đúng</v>
      </c>
    </row>
    <row r="13" spans="1:40" ht="14.25" customHeight="1" x14ac:dyDescent="0.15">
      <c r="A13" s="178"/>
      <c r="B13" s="179" t="s">
        <v>486</v>
      </c>
      <c r="C13" s="721">
        <f t="shared" si="4"/>
        <v>0</v>
      </c>
      <c r="D13" s="722"/>
      <c r="E13" s="722"/>
      <c r="F13" s="722"/>
      <c r="G13" s="722"/>
      <c r="H13" s="722"/>
      <c r="I13" s="722"/>
      <c r="J13" s="722"/>
      <c r="K13" s="722"/>
      <c r="L13" s="722"/>
      <c r="M13" s="722"/>
      <c r="N13" s="722"/>
      <c r="O13" s="722"/>
      <c r="P13" s="722"/>
      <c r="Q13" s="722"/>
      <c r="R13" s="723"/>
      <c r="S13" s="723"/>
      <c r="T13" s="723"/>
      <c r="U13" s="723"/>
      <c r="V13" s="723"/>
      <c r="W13" s="723"/>
      <c r="X13" s="723"/>
      <c r="Y13" s="723"/>
      <c r="Z13" s="723"/>
      <c r="AA13" s="723"/>
      <c r="AB13" s="723"/>
      <c r="AC13" s="723"/>
      <c r="AD13" s="722"/>
      <c r="AE13" s="722"/>
      <c r="AF13" s="722"/>
      <c r="AG13" s="722"/>
      <c r="AH13" s="722"/>
      <c r="AI13" s="722"/>
      <c r="AJ13" s="722"/>
      <c r="AK13" s="722"/>
      <c r="AL13" s="722"/>
      <c r="AM13" s="464" t="str">
        <f t="shared" si="2"/>
        <v>Đúng</v>
      </c>
      <c r="AN13" s="464" t="str">
        <f t="shared" si="3"/>
        <v>Đúng</v>
      </c>
    </row>
    <row r="14" spans="1:40" ht="14.25" customHeight="1" x14ac:dyDescent="0.15">
      <c r="A14" s="180"/>
      <c r="B14" s="181" t="s">
        <v>15</v>
      </c>
      <c r="C14" s="721">
        <f t="shared" si="4"/>
        <v>0</v>
      </c>
      <c r="D14" s="724"/>
      <c r="E14" s="724"/>
      <c r="F14" s="724"/>
      <c r="G14" s="724"/>
      <c r="H14" s="724"/>
      <c r="I14" s="724"/>
      <c r="J14" s="724"/>
      <c r="K14" s="724"/>
      <c r="L14" s="724"/>
      <c r="M14" s="724"/>
      <c r="N14" s="724"/>
      <c r="O14" s="724"/>
      <c r="P14" s="724"/>
      <c r="Q14" s="724"/>
      <c r="R14" s="725"/>
      <c r="S14" s="725"/>
      <c r="T14" s="725"/>
      <c r="U14" s="725"/>
      <c r="V14" s="725"/>
      <c r="W14" s="725"/>
      <c r="X14" s="725"/>
      <c r="Y14" s="725"/>
      <c r="Z14" s="725"/>
      <c r="AA14" s="725"/>
      <c r="AB14" s="725"/>
      <c r="AC14" s="725"/>
      <c r="AD14" s="724"/>
      <c r="AE14" s="724"/>
      <c r="AF14" s="724"/>
      <c r="AG14" s="724"/>
      <c r="AH14" s="724"/>
      <c r="AI14" s="724"/>
      <c r="AJ14" s="724"/>
      <c r="AK14" s="724"/>
      <c r="AL14" s="724"/>
      <c r="AM14" s="464" t="str">
        <f t="shared" si="2"/>
        <v>Đúng</v>
      </c>
      <c r="AN14" s="464" t="str">
        <f t="shared" si="3"/>
        <v>Đúng</v>
      </c>
    </row>
    <row r="15" spans="1:40" ht="14.25" customHeight="1" x14ac:dyDescent="0.15">
      <c r="A15" s="182" t="s">
        <v>27</v>
      </c>
      <c r="B15" s="183" t="s">
        <v>275</v>
      </c>
      <c r="C15" s="720">
        <f>SUM(M15:Q15)</f>
        <v>0</v>
      </c>
      <c r="D15" s="720">
        <f>SUM(D16:D21)</f>
        <v>0</v>
      </c>
      <c r="E15" s="720">
        <f t="shared" ref="E15:AL15" si="5">SUM(E16:E21)</f>
        <v>0</v>
      </c>
      <c r="F15" s="720">
        <f t="shared" si="5"/>
        <v>0</v>
      </c>
      <c r="G15" s="720">
        <f t="shared" si="5"/>
        <v>0</v>
      </c>
      <c r="H15" s="720">
        <f t="shared" si="5"/>
        <v>0</v>
      </c>
      <c r="I15" s="720">
        <f t="shared" si="5"/>
        <v>0</v>
      </c>
      <c r="J15" s="720">
        <f t="shared" si="5"/>
        <v>0</v>
      </c>
      <c r="K15" s="720">
        <f t="shared" si="5"/>
        <v>0</v>
      </c>
      <c r="L15" s="720">
        <f t="shared" si="5"/>
        <v>0</v>
      </c>
      <c r="M15" s="720">
        <f t="shared" si="5"/>
        <v>0</v>
      </c>
      <c r="N15" s="720">
        <f t="shared" si="5"/>
        <v>0</v>
      </c>
      <c r="O15" s="720">
        <f t="shared" si="5"/>
        <v>0</v>
      </c>
      <c r="P15" s="720">
        <f t="shared" ref="P15" si="6">SUM(P16:P21)</f>
        <v>0</v>
      </c>
      <c r="Q15" s="720">
        <f t="shared" si="5"/>
        <v>0</v>
      </c>
      <c r="R15" s="720">
        <f t="shared" si="5"/>
        <v>0</v>
      </c>
      <c r="S15" s="720">
        <f t="shared" si="5"/>
        <v>0</v>
      </c>
      <c r="T15" s="720">
        <f t="shared" si="5"/>
        <v>0</v>
      </c>
      <c r="U15" s="720">
        <f t="shared" si="5"/>
        <v>0</v>
      </c>
      <c r="V15" s="720">
        <f t="shared" si="5"/>
        <v>0</v>
      </c>
      <c r="W15" s="720">
        <f t="shared" si="5"/>
        <v>0</v>
      </c>
      <c r="X15" s="720">
        <f t="shared" si="5"/>
        <v>0</v>
      </c>
      <c r="Y15" s="720">
        <f t="shared" si="5"/>
        <v>0</v>
      </c>
      <c r="Z15" s="720">
        <f t="shared" si="5"/>
        <v>0</v>
      </c>
      <c r="AA15" s="720">
        <f t="shared" si="5"/>
        <v>0</v>
      </c>
      <c r="AB15" s="720">
        <f t="shared" si="5"/>
        <v>0</v>
      </c>
      <c r="AC15" s="720">
        <f t="shared" si="5"/>
        <v>0</v>
      </c>
      <c r="AD15" s="720">
        <f t="shared" si="5"/>
        <v>0</v>
      </c>
      <c r="AE15" s="720">
        <f t="shared" si="5"/>
        <v>0</v>
      </c>
      <c r="AF15" s="720">
        <f t="shared" si="5"/>
        <v>0</v>
      </c>
      <c r="AG15" s="720">
        <f t="shared" si="5"/>
        <v>0</v>
      </c>
      <c r="AH15" s="720">
        <f t="shared" si="5"/>
        <v>0</v>
      </c>
      <c r="AI15" s="720">
        <f t="shared" si="5"/>
        <v>0</v>
      </c>
      <c r="AJ15" s="720">
        <f t="shared" si="5"/>
        <v>0</v>
      </c>
      <c r="AK15" s="720">
        <f t="shared" si="5"/>
        <v>0</v>
      </c>
      <c r="AL15" s="720">
        <f t="shared" si="5"/>
        <v>0</v>
      </c>
      <c r="AM15" s="464" t="str">
        <f t="shared" si="2"/>
        <v>Đúng</v>
      </c>
      <c r="AN15" s="464" t="str">
        <f t="shared" si="3"/>
        <v>Đúng</v>
      </c>
    </row>
    <row r="16" spans="1:40" ht="14.25" customHeight="1" x14ac:dyDescent="0.15">
      <c r="A16" s="184"/>
      <c r="B16" s="179" t="s">
        <v>262</v>
      </c>
      <c r="C16" s="721">
        <f t="shared" si="4"/>
        <v>0</v>
      </c>
      <c r="D16" s="722"/>
      <c r="E16" s="722"/>
      <c r="F16" s="722"/>
      <c r="G16" s="722"/>
      <c r="H16" s="722"/>
      <c r="I16" s="722"/>
      <c r="J16" s="722"/>
      <c r="K16" s="722"/>
      <c r="L16" s="722"/>
      <c r="M16" s="722"/>
      <c r="N16" s="722"/>
      <c r="O16" s="722"/>
      <c r="P16" s="722"/>
      <c r="Q16" s="722"/>
      <c r="R16" s="726"/>
      <c r="S16" s="726"/>
      <c r="T16" s="726"/>
      <c r="U16" s="726"/>
      <c r="V16" s="726"/>
      <c r="W16" s="726"/>
      <c r="X16" s="726"/>
      <c r="Y16" s="726"/>
      <c r="Z16" s="726"/>
      <c r="AA16" s="726"/>
      <c r="AB16" s="726"/>
      <c r="AC16" s="726"/>
      <c r="AD16" s="722"/>
      <c r="AE16" s="722"/>
      <c r="AF16" s="722"/>
      <c r="AG16" s="722"/>
      <c r="AH16" s="722"/>
      <c r="AI16" s="722"/>
      <c r="AJ16" s="722"/>
      <c r="AK16" s="722"/>
      <c r="AL16" s="722"/>
      <c r="AM16" s="464" t="str">
        <f t="shared" si="2"/>
        <v>Đúng</v>
      </c>
      <c r="AN16" s="464" t="str">
        <f t="shared" si="3"/>
        <v>Đúng</v>
      </c>
    </row>
    <row r="17" spans="1:40" ht="14.25" customHeight="1" x14ac:dyDescent="0.15">
      <c r="A17" s="185"/>
      <c r="B17" s="179" t="s">
        <v>263</v>
      </c>
      <c r="C17" s="721">
        <f t="shared" si="4"/>
        <v>0</v>
      </c>
      <c r="D17" s="727"/>
      <c r="E17" s="727"/>
      <c r="F17" s="727"/>
      <c r="G17" s="727"/>
      <c r="H17" s="727"/>
      <c r="I17" s="727"/>
      <c r="J17" s="727"/>
      <c r="K17" s="727"/>
      <c r="L17" s="727"/>
      <c r="M17" s="727"/>
      <c r="N17" s="727"/>
      <c r="O17" s="727"/>
      <c r="P17" s="727"/>
      <c r="Q17" s="727"/>
      <c r="R17" s="728"/>
      <c r="S17" s="728"/>
      <c r="T17" s="728"/>
      <c r="U17" s="728"/>
      <c r="V17" s="728"/>
      <c r="W17" s="728"/>
      <c r="X17" s="728"/>
      <c r="Y17" s="728"/>
      <c r="Z17" s="728"/>
      <c r="AA17" s="728"/>
      <c r="AB17" s="728"/>
      <c r="AC17" s="728"/>
      <c r="AD17" s="727"/>
      <c r="AE17" s="727"/>
      <c r="AF17" s="727"/>
      <c r="AG17" s="727"/>
      <c r="AH17" s="727"/>
      <c r="AI17" s="727"/>
      <c r="AJ17" s="727"/>
      <c r="AK17" s="727"/>
      <c r="AL17" s="727"/>
      <c r="AM17" s="464" t="str">
        <f t="shared" si="2"/>
        <v>Đúng</v>
      </c>
      <c r="AN17" s="464" t="str">
        <f t="shared" si="3"/>
        <v>Đúng</v>
      </c>
    </row>
    <row r="18" spans="1:40" ht="14.25" customHeight="1" x14ac:dyDescent="0.15">
      <c r="A18" s="185"/>
      <c r="B18" s="179" t="s">
        <v>484</v>
      </c>
      <c r="C18" s="721">
        <f t="shared" si="4"/>
        <v>0</v>
      </c>
      <c r="D18" s="727"/>
      <c r="E18" s="727"/>
      <c r="F18" s="727"/>
      <c r="G18" s="727"/>
      <c r="H18" s="727"/>
      <c r="I18" s="727"/>
      <c r="J18" s="727"/>
      <c r="K18" s="727"/>
      <c r="L18" s="727"/>
      <c r="M18" s="727"/>
      <c r="N18" s="727"/>
      <c r="O18" s="727"/>
      <c r="P18" s="727"/>
      <c r="Q18" s="727"/>
      <c r="R18" s="728"/>
      <c r="S18" s="728"/>
      <c r="T18" s="728"/>
      <c r="U18" s="728"/>
      <c r="V18" s="728"/>
      <c r="W18" s="728"/>
      <c r="X18" s="728"/>
      <c r="Y18" s="728"/>
      <c r="Z18" s="728"/>
      <c r="AA18" s="728"/>
      <c r="AB18" s="728"/>
      <c r="AC18" s="728"/>
      <c r="AD18" s="727"/>
      <c r="AE18" s="727"/>
      <c r="AF18" s="727"/>
      <c r="AG18" s="727"/>
      <c r="AH18" s="727"/>
      <c r="AI18" s="727"/>
      <c r="AJ18" s="727"/>
      <c r="AK18" s="727"/>
      <c r="AL18" s="727"/>
      <c r="AM18" s="464" t="str">
        <f t="shared" si="2"/>
        <v>Đúng</v>
      </c>
      <c r="AN18" s="464" t="str">
        <f t="shared" si="3"/>
        <v>Đúng</v>
      </c>
    </row>
    <row r="19" spans="1:40" ht="14.25" customHeight="1" x14ac:dyDescent="0.15">
      <c r="A19" s="185"/>
      <c r="B19" s="179" t="s">
        <v>485</v>
      </c>
      <c r="C19" s="721">
        <f t="shared" si="4"/>
        <v>0</v>
      </c>
      <c r="D19" s="727"/>
      <c r="E19" s="727"/>
      <c r="F19" s="727"/>
      <c r="G19" s="727"/>
      <c r="H19" s="727"/>
      <c r="I19" s="727"/>
      <c r="J19" s="727"/>
      <c r="K19" s="727"/>
      <c r="L19" s="727"/>
      <c r="M19" s="727"/>
      <c r="N19" s="727"/>
      <c r="O19" s="727"/>
      <c r="P19" s="727"/>
      <c r="Q19" s="727"/>
      <c r="R19" s="728"/>
      <c r="S19" s="728"/>
      <c r="T19" s="728"/>
      <c r="U19" s="728"/>
      <c r="V19" s="728"/>
      <c r="W19" s="728"/>
      <c r="X19" s="728"/>
      <c r="Y19" s="728"/>
      <c r="Z19" s="728"/>
      <c r="AA19" s="728"/>
      <c r="AB19" s="728"/>
      <c r="AC19" s="728"/>
      <c r="AD19" s="727"/>
      <c r="AE19" s="727"/>
      <c r="AF19" s="727"/>
      <c r="AG19" s="727"/>
      <c r="AH19" s="727"/>
      <c r="AI19" s="727"/>
      <c r="AJ19" s="727"/>
      <c r="AK19" s="727"/>
      <c r="AL19" s="727"/>
      <c r="AM19" s="464" t="str">
        <f t="shared" si="2"/>
        <v>Đúng</v>
      </c>
      <c r="AN19" s="464" t="str">
        <f t="shared" si="3"/>
        <v>Đúng</v>
      </c>
    </row>
    <row r="20" spans="1:40" ht="14.25" customHeight="1" x14ac:dyDescent="0.15">
      <c r="A20" s="185"/>
      <c r="B20" s="179" t="s">
        <v>486</v>
      </c>
      <c r="C20" s="721">
        <f t="shared" si="4"/>
        <v>0</v>
      </c>
      <c r="D20" s="727"/>
      <c r="E20" s="727"/>
      <c r="F20" s="727"/>
      <c r="G20" s="727"/>
      <c r="H20" s="727"/>
      <c r="I20" s="727"/>
      <c r="J20" s="727"/>
      <c r="K20" s="727"/>
      <c r="L20" s="727"/>
      <c r="M20" s="727"/>
      <c r="N20" s="727"/>
      <c r="O20" s="727"/>
      <c r="P20" s="727"/>
      <c r="Q20" s="727"/>
      <c r="R20" s="728"/>
      <c r="S20" s="728"/>
      <c r="T20" s="728"/>
      <c r="U20" s="728"/>
      <c r="V20" s="728"/>
      <c r="W20" s="728"/>
      <c r="X20" s="728"/>
      <c r="Y20" s="728"/>
      <c r="Z20" s="728"/>
      <c r="AA20" s="728"/>
      <c r="AB20" s="728"/>
      <c r="AC20" s="728"/>
      <c r="AD20" s="727"/>
      <c r="AE20" s="727"/>
      <c r="AF20" s="727"/>
      <c r="AG20" s="727"/>
      <c r="AH20" s="727"/>
      <c r="AI20" s="727"/>
      <c r="AJ20" s="727"/>
      <c r="AK20" s="727"/>
      <c r="AL20" s="727"/>
      <c r="AM20" s="464" t="str">
        <f t="shared" si="2"/>
        <v>Đúng</v>
      </c>
      <c r="AN20" s="464" t="str">
        <f t="shared" si="3"/>
        <v>Đúng</v>
      </c>
    </row>
    <row r="21" spans="1:40" ht="14.25" customHeight="1" x14ac:dyDescent="0.15">
      <c r="A21" s="186"/>
      <c r="B21" s="181" t="s">
        <v>15</v>
      </c>
      <c r="C21" s="721">
        <f t="shared" si="4"/>
        <v>0</v>
      </c>
      <c r="D21" s="729"/>
      <c r="E21" s="729"/>
      <c r="F21" s="729"/>
      <c r="G21" s="729"/>
      <c r="H21" s="729"/>
      <c r="I21" s="729"/>
      <c r="J21" s="729"/>
      <c r="K21" s="729"/>
      <c r="L21" s="729"/>
      <c r="M21" s="729"/>
      <c r="N21" s="729"/>
      <c r="O21" s="729"/>
      <c r="P21" s="729"/>
      <c r="Q21" s="729"/>
      <c r="R21" s="730"/>
      <c r="S21" s="730"/>
      <c r="T21" s="730"/>
      <c r="U21" s="730"/>
      <c r="V21" s="730"/>
      <c r="W21" s="730"/>
      <c r="X21" s="730"/>
      <c r="Y21" s="730"/>
      <c r="Z21" s="730"/>
      <c r="AA21" s="730"/>
      <c r="AB21" s="730"/>
      <c r="AC21" s="730"/>
      <c r="AD21" s="729"/>
      <c r="AE21" s="729"/>
      <c r="AF21" s="729"/>
      <c r="AG21" s="729"/>
      <c r="AH21" s="729"/>
      <c r="AI21" s="729"/>
      <c r="AJ21" s="729"/>
      <c r="AK21" s="729"/>
      <c r="AL21" s="729"/>
      <c r="AM21" s="464" t="str">
        <f t="shared" si="2"/>
        <v>Đúng</v>
      </c>
      <c r="AN21" s="464" t="str">
        <f t="shared" si="3"/>
        <v>Đúng</v>
      </c>
    </row>
    <row r="22" spans="1:40" ht="14.25" customHeight="1" x14ac:dyDescent="0.15">
      <c r="A22" s="182" t="s">
        <v>34</v>
      </c>
      <c r="B22" s="183" t="s">
        <v>276</v>
      </c>
      <c r="C22" s="720">
        <f>SUM(M22:Q22)</f>
        <v>0</v>
      </c>
      <c r="D22" s="720">
        <f t="shared" ref="D22:AL22" si="7">SUM(D23:D28)</f>
        <v>0</v>
      </c>
      <c r="E22" s="720">
        <f t="shared" si="7"/>
        <v>0</v>
      </c>
      <c r="F22" s="720">
        <f t="shared" si="7"/>
        <v>0</v>
      </c>
      <c r="G22" s="720">
        <f t="shared" si="7"/>
        <v>0</v>
      </c>
      <c r="H22" s="720">
        <f t="shared" si="7"/>
        <v>0</v>
      </c>
      <c r="I22" s="720">
        <f t="shared" si="7"/>
        <v>0</v>
      </c>
      <c r="J22" s="720">
        <f t="shared" si="7"/>
        <v>0</v>
      </c>
      <c r="K22" s="720">
        <f t="shared" si="7"/>
        <v>0</v>
      </c>
      <c r="L22" s="720">
        <f t="shared" si="7"/>
        <v>0</v>
      </c>
      <c r="M22" s="720">
        <f t="shared" si="7"/>
        <v>0</v>
      </c>
      <c r="N22" s="720">
        <f t="shared" si="7"/>
        <v>0</v>
      </c>
      <c r="O22" s="720">
        <f t="shared" si="7"/>
        <v>0</v>
      </c>
      <c r="P22" s="720">
        <f t="shared" ref="P22" si="8">SUM(P23:P28)</f>
        <v>0</v>
      </c>
      <c r="Q22" s="720">
        <f t="shared" si="7"/>
        <v>0</v>
      </c>
      <c r="R22" s="720">
        <f t="shared" si="7"/>
        <v>0</v>
      </c>
      <c r="S22" s="720">
        <f t="shared" si="7"/>
        <v>0</v>
      </c>
      <c r="T22" s="720">
        <f t="shared" si="7"/>
        <v>0</v>
      </c>
      <c r="U22" s="720">
        <f t="shared" si="7"/>
        <v>0</v>
      </c>
      <c r="V22" s="720">
        <f t="shared" si="7"/>
        <v>0</v>
      </c>
      <c r="W22" s="720">
        <f t="shared" si="7"/>
        <v>0</v>
      </c>
      <c r="X22" s="720">
        <f t="shared" si="7"/>
        <v>0</v>
      </c>
      <c r="Y22" s="720">
        <f t="shared" si="7"/>
        <v>0</v>
      </c>
      <c r="Z22" s="720">
        <f t="shared" si="7"/>
        <v>0</v>
      </c>
      <c r="AA22" s="720">
        <f t="shared" si="7"/>
        <v>0</v>
      </c>
      <c r="AB22" s="720">
        <f t="shared" si="7"/>
        <v>0</v>
      </c>
      <c r="AC22" s="720">
        <f t="shared" si="7"/>
        <v>0</v>
      </c>
      <c r="AD22" s="720">
        <f t="shared" si="7"/>
        <v>0</v>
      </c>
      <c r="AE22" s="720">
        <f t="shared" si="7"/>
        <v>0</v>
      </c>
      <c r="AF22" s="720">
        <f t="shared" si="7"/>
        <v>0</v>
      </c>
      <c r="AG22" s="720">
        <f t="shared" si="7"/>
        <v>0</v>
      </c>
      <c r="AH22" s="720">
        <f t="shared" si="7"/>
        <v>0</v>
      </c>
      <c r="AI22" s="720">
        <f t="shared" si="7"/>
        <v>0</v>
      </c>
      <c r="AJ22" s="720">
        <f t="shared" si="7"/>
        <v>0</v>
      </c>
      <c r="AK22" s="720">
        <f t="shared" si="7"/>
        <v>0</v>
      </c>
      <c r="AL22" s="720">
        <f t="shared" si="7"/>
        <v>0</v>
      </c>
      <c r="AM22" s="464" t="str">
        <f t="shared" si="2"/>
        <v>Đúng</v>
      </c>
      <c r="AN22" s="464" t="str">
        <f t="shared" si="3"/>
        <v>Đúng</v>
      </c>
    </row>
    <row r="23" spans="1:40" ht="14.25" customHeight="1" x14ac:dyDescent="0.15">
      <c r="A23" s="187"/>
      <c r="B23" s="179" t="s">
        <v>262</v>
      </c>
      <c r="C23" s="721">
        <f t="shared" si="4"/>
        <v>0</v>
      </c>
      <c r="D23" s="724"/>
      <c r="E23" s="724"/>
      <c r="F23" s="724"/>
      <c r="G23" s="724"/>
      <c r="H23" s="724"/>
      <c r="I23" s="724"/>
      <c r="J23" s="724"/>
      <c r="K23" s="724"/>
      <c r="L23" s="724"/>
      <c r="M23" s="724"/>
      <c r="N23" s="724"/>
      <c r="O23" s="724"/>
      <c r="P23" s="724"/>
      <c r="Q23" s="724"/>
      <c r="R23" s="731"/>
      <c r="S23" s="731"/>
      <c r="T23" s="731"/>
      <c r="U23" s="731"/>
      <c r="V23" s="731"/>
      <c r="W23" s="731"/>
      <c r="X23" s="731"/>
      <c r="Y23" s="731"/>
      <c r="Z23" s="731"/>
      <c r="AA23" s="731"/>
      <c r="AB23" s="731"/>
      <c r="AC23" s="731"/>
      <c r="AD23" s="724"/>
      <c r="AE23" s="724"/>
      <c r="AF23" s="724"/>
      <c r="AG23" s="724"/>
      <c r="AH23" s="724"/>
      <c r="AI23" s="724"/>
      <c r="AJ23" s="724"/>
      <c r="AK23" s="724"/>
      <c r="AL23" s="724"/>
      <c r="AM23" s="464" t="str">
        <f t="shared" si="2"/>
        <v>Đúng</v>
      </c>
      <c r="AN23" s="464" t="str">
        <f t="shared" si="3"/>
        <v>Đúng</v>
      </c>
    </row>
    <row r="24" spans="1:40" ht="14.25" customHeight="1" x14ac:dyDescent="0.15">
      <c r="A24" s="186"/>
      <c r="B24" s="179" t="s">
        <v>263</v>
      </c>
      <c r="C24" s="721">
        <f t="shared" si="4"/>
        <v>0</v>
      </c>
      <c r="D24" s="729"/>
      <c r="E24" s="729"/>
      <c r="F24" s="729"/>
      <c r="G24" s="729"/>
      <c r="H24" s="729"/>
      <c r="I24" s="729"/>
      <c r="J24" s="729"/>
      <c r="K24" s="729"/>
      <c r="L24" s="729"/>
      <c r="M24" s="729"/>
      <c r="N24" s="729"/>
      <c r="O24" s="729"/>
      <c r="P24" s="729"/>
      <c r="Q24" s="729"/>
      <c r="R24" s="730"/>
      <c r="S24" s="730"/>
      <c r="T24" s="730"/>
      <c r="U24" s="730"/>
      <c r="V24" s="730"/>
      <c r="W24" s="730"/>
      <c r="X24" s="730"/>
      <c r="Y24" s="730"/>
      <c r="Z24" s="730"/>
      <c r="AA24" s="730"/>
      <c r="AB24" s="730"/>
      <c r="AC24" s="730"/>
      <c r="AD24" s="729"/>
      <c r="AE24" s="729"/>
      <c r="AF24" s="729"/>
      <c r="AG24" s="729"/>
      <c r="AH24" s="729"/>
      <c r="AI24" s="729"/>
      <c r="AJ24" s="729"/>
      <c r="AK24" s="729"/>
      <c r="AL24" s="729"/>
      <c r="AM24" s="464" t="str">
        <f t="shared" si="2"/>
        <v>Đúng</v>
      </c>
      <c r="AN24" s="464" t="str">
        <f t="shared" si="3"/>
        <v>Đúng</v>
      </c>
    </row>
    <row r="25" spans="1:40" ht="14.25" customHeight="1" x14ac:dyDescent="0.15">
      <c r="A25" s="186"/>
      <c r="B25" s="179" t="s">
        <v>484</v>
      </c>
      <c r="C25" s="721">
        <f t="shared" si="4"/>
        <v>0</v>
      </c>
      <c r="D25" s="729"/>
      <c r="E25" s="729"/>
      <c r="F25" s="729"/>
      <c r="G25" s="729"/>
      <c r="H25" s="729"/>
      <c r="I25" s="729"/>
      <c r="J25" s="729"/>
      <c r="K25" s="729"/>
      <c r="L25" s="729"/>
      <c r="M25" s="729"/>
      <c r="N25" s="729"/>
      <c r="O25" s="729"/>
      <c r="P25" s="729"/>
      <c r="Q25" s="729"/>
      <c r="R25" s="730"/>
      <c r="S25" s="730"/>
      <c r="T25" s="730"/>
      <c r="U25" s="730"/>
      <c r="V25" s="730"/>
      <c r="W25" s="730"/>
      <c r="X25" s="730"/>
      <c r="Y25" s="730"/>
      <c r="Z25" s="730"/>
      <c r="AA25" s="730"/>
      <c r="AB25" s="730"/>
      <c r="AC25" s="730"/>
      <c r="AD25" s="729"/>
      <c r="AE25" s="729"/>
      <c r="AF25" s="729"/>
      <c r="AG25" s="729"/>
      <c r="AH25" s="729"/>
      <c r="AI25" s="729"/>
      <c r="AJ25" s="729"/>
      <c r="AK25" s="729"/>
      <c r="AL25" s="729"/>
      <c r="AM25" s="464" t="str">
        <f t="shared" si="2"/>
        <v>Đúng</v>
      </c>
      <c r="AN25" s="464" t="str">
        <f t="shared" si="3"/>
        <v>Đúng</v>
      </c>
    </row>
    <row r="26" spans="1:40" ht="14.25" customHeight="1" x14ac:dyDescent="0.15">
      <c r="A26" s="186"/>
      <c r="B26" s="179" t="s">
        <v>485</v>
      </c>
      <c r="C26" s="721">
        <f t="shared" si="4"/>
        <v>0</v>
      </c>
      <c r="D26" s="729"/>
      <c r="E26" s="729"/>
      <c r="F26" s="729"/>
      <c r="G26" s="729"/>
      <c r="H26" s="729"/>
      <c r="I26" s="729"/>
      <c r="J26" s="729"/>
      <c r="K26" s="729"/>
      <c r="L26" s="729"/>
      <c r="M26" s="729"/>
      <c r="N26" s="729"/>
      <c r="O26" s="729"/>
      <c r="P26" s="729"/>
      <c r="Q26" s="729"/>
      <c r="R26" s="730"/>
      <c r="S26" s="730"/>
      <c r="T26" s="730"/>
      <c r="U26" s="730"/>
      <c r="V26" s="730"/>
      <c r="W26" s="730"/>
      <c r="X26" s="730"/>
      <c r="Y26" s="730"/>
      <c r="Z26" s="730"/>
      <c r="AA26" s="730"/>
      <c r="AB26" s="730"/>
      <c r="AC26" s="730"/>
      <c r="AD26" s="729"/>
      <c r="AE26" s="729"/>
      <c r="AF26" s="729"/>
      <c r="AG26" s="729"/>
      <c r="AH26" s="729"/>
      <c r="AI26" s="729"/>
      <c r="AJ26" s="729"/>
      <c r="AK26" s="729"/>
      <c r="AL26" s="729"/>
      <c r="AM26" s="464" t="str">
        <f t="shared" si="2"/>
        <v>Đúng</v>
      </c>
      <c r="AN26" s="464" t="str">
        <f t="shared" si="3"/>
        <v>Đúng</v>
      </c>
    </row>
    <row r="27" spans="1:40" ht="14.25" customHeight="1" x14ac:dyDescent="0.15">
      <c r="A27" s="186"/>
      <c r="B27" s="179" t="s">
        <v>486</v>
      </c>
      <c r="C27" s="721">
        <f t="shared" si="4"/>
        <v>0</v>
      </c>
      <c r="D27" s="729"/>
      <c r="E27" s="729"/>
      <c r="F27" s="729"/>
      <c r="G27" s="729"/>
      <c r="H27" s="729"/>
      <c r="I27" s="729"/>
      <c r="J27" s="729"/>
      <c r="K27" s="729"/>
      <c r="L27" s="729"/>
      <c r="M27" s="729"/>
      <c r="N27" s="729"/>
      <c r="O27" s="729"/>
      <c r="P27" s="729"/>
      <c r="Q27" s="729"/>
      <c r="R27" s="730"/>
      <c r="S27" s="730"/>
      <c r="T27" s="730"/>
      <c r="U27" s="730"/>
      <c r="V27" s="730"/>
      <c r="W27" s="730"/>
      <c r="X27" s="730"/>
      <c r="Y27" s="730"/>
      <c r="Z27" s="730"/>
      <c r="AA27" s="730"/>
      <c r="AB27" s="730"/>
      <c r="AC27" s="730"/>
      <c r="AD27" s="729"/>
      <c r="AE27" s="729"/>
      <c r="AF27" s="729"/>
      <c r="AG27" s="729"/>
      <c r="AH27" s="729"/>
      <c r="AI27" s="729"/>
      <c r="AJ27" s="729"/>
      <c r="AK27" s="729"/>
      <c r="AL27" s="729"/>
      <c r="AM27" s="464" t="str">
        <f t="shared" si="2"/>
        <v>Đúng</v>
      </c>
      <c r="AN27" s="464" t="str">
        <f t="shared" si="3"/>
        <v>Đúng</v>
      </c>
    </row>
    <row r="28" spans="1:40" ht="14.25" customHeight="1" x14ac:dyDescent="0.15">
      <c r="A28" s="186"/>
      <c r="B28" s="188" t="s">
        <v>15</v>
      </c>
      <c r="C28" s="721">
        <f t="shared" si="4"/>
        <v>0</v>
      </c>
      <c r="D28" s="729"/>
      <c r="E28" s="729"/>
      <c r="F28" s="729"/>
      <c r="G28" s="729"/>
      <c r="H28" s="729"/>
      <c r="I28" s="729"/>
      <c r="J28" s="729"/>
      <c r="K28" s="729"/>
      <c r="L28" s="729"/>
      <c r="M28" s="729"/>
      <c r="N28" s="729"/>
      <c r="O28" s="729"/>
      <c r="P28" s="729"/>
      <c r="Q28" s="729"/>
      <c r="R28" s="730"/>
      <c r="S28" s="730"/>
      <c r="T28" s="730"/>
      <c r="U28" s="730"/>
      <c r="V28" s="730"/>
      <c r="W28" s="730"/>
      <c r="X28" s="730"/>
      <c r="Y28" s="730"/>
      <c r="Z28" s="730"/>
      <c r="AA28" s="730"/>
      <c r="AB28" s="730"/>
      <c r="AC28" s="730"/>
      <c r="AD28" s="729"/>
      <c r="AE28" s="729"/>
      <c r="AF28" s="729"/>
      <c r="AG28" s="729"/>
      <c r="AH28" s="729"/>
      <c r="AI28" s="729"/>
      <c r="AJ28" s="729"/>
      <c r="AK28" s="729"/>
      <c r="AL28" s="729"/>
      <c r="AM28" s="464" t="str">
        <f t="shared" si="2"/>
        <v>Đúng</v>
      </c>
      <c r="AN28" s="464" t="str">
        <f t="shared" si="3"/>
        <v>Đúng</v>
      </c>
    </row>
    <row r="29" spans="1:40" ht="14.25" customHeight="1" x14ac:dyDescent="0.15">
      <c r="A29" s="182" t="s">
        <v>41</v>
      </c>
      <c r="B29" s="183" t="s">
        <v>26</v>
      </c>
      <c r="C29" s="720">
        <f>SUM(M29:Q29)</f>
        <v>0</v>
      </c>
      <c r="D29" s="720">
        <f t="shared" ref="D29:AL29" si="9">SUM(D30:D35)</f>
        <v>0</v>
      </c>
      <c r="E29" s="720">
        <f t="shared" si="9"/>
        <v>0</v>
      </c>
      <c r="F29" s="720">
        <f t="shared" si="9"/>
        <v>0</v>
      </c>
      <c r="G29" s="720">
        <f t="shared" si="9"/>
        <v>0</v>
      </c>
      <c r="H29" s="720">
        <f t="shared" si="9"/>
        <v>0</v>
      </c>
      <c r="I29" s="720">
        <f t="shared" si="9"/>
        <v>0</v>
      </c>
      <c r="J29" s="720">
        <f t="shared" si="9"/>
        <v>0</v>
      </c>
      <c r="K29" s="720">
        <f t="shared" si="9"/>
        <v>0</v>
      </c>
      <c r="L29" s="720">
        <f t="shared" si="9"/>
        <v>0</v>
      </c>
      <c r="M29" s="720">
        <f t="shared" si="9"/>
        <v>0</v>
      </c>
      <c r="N29" s="720">
        <f t="shared" si="9"/>
        <v>0</v>
      </c>
      <c r="O29" s="720">
        <f t="shared" si="9"/>
        <v>0</v>
      </c>
      <c r="P29" s="720">
        <f t="shared" ref="P29" si="10">SUM(P30:P35)</f>
        <v>0</v>
      </c>
      <c r="Q29" s="720">
        <f t="shared" si="9"/>
        <v>0</v>
      </c>
      <c r="R29" s="720">
        <f t="shared" si="9"/>
        <v>0</v>
      </c>
      <c r="S29" s="720">
        <f t="shared" si="9"/>
        <v>0</v>
      </c>
      <c r="T29" s="720">
        <f t="shared" si="9"/>
        <v>0</v>
      </c>
      <c r="U29" s="720">
        <f t="shared" si="9"/>
        <v>0</v>
      </c>
      <c r="V29" s="720">
        <f t="shared" si="9"/>
        <v>0</v>
      </c>
      <c r="W29" s="720">
        <f t="shared" si="9"/>
        <v>0</v>
      </c>
      <c r="X29" s="720">
        <f t="shared" si="9"/>
        <v>0</v>
      </c>
      <c r="Y29" s="720">
        <f t="shared" si="9"/>
        <v>0</v>
      </c>
      <c r="Z29" s="720">
        <f t="shared" si="9"/>
        <v>0</v>
      </c>
      <c r="AA29" s="720">
        <f t="shared" si="9"/>
        <v>0</v>
      </c>
      <c r="AB29" s="720">
        <f t="shared" si="9"/>
        <v>0</v>
      </c>
      <c r="AC29" s="720">
        <f t="shared" si="9"/>
        <v>0</v>
      </c>
      <c r="AD29" s="720">
        <f t="shared" si="9"/>
        <v>0</v>
      </c>
      <c r="AE29" s="720">
        <f t="shared" si="9"/>
        <v>0</v>
      </c>
      <c r="AF29" s="720">
        <f t="shared" si="9"/>
        <v>0</v>
      </c>
      <c r="AG29" s="720">
        <f t="shared" si="9"/>
        <v>0</v>
      </c>
      <c r="AH29" s="720">
        <f t="shared" si="9"/>
        <v>0</v>
      </c>
      <c r="AI29" s="720">
        <f t="shared" si="9"/>
        <v>0</v>
      </c>
      <c r="AJ29" s="720">
        <f t="shared" si="9"/>
        <v>0</v>
      </c>
      <c r="AK29" s="720">
        <f t="shared" si="9"/>
        <v>0</v>
      </c>
      <c r="AL29" s="720">
        <f t="shared" si="9"/>
        <v>0</v>
      </c>
      <c r="AM29" s="464" t="str">
        <f t="shared" si="2"/>
        <v>Đúng</v>
      </c>
      <c r="AN29" s="464" t="str">
        <f t="shared" si="3"/>
        <v>Đúng</v>
      </c>
    </row>
    <row r="30" spans="1:40" ht="14.25" customHeight="1" x14ac:dyDescent="0.15">
      <c r="A30" s="184"/>
      <c r="B30" s="179" t="s">
        <v>262</v>
      </c>
      <c r="C30" s="721">
        <f t="shared" si="4"/>
        <v>0</v>
      </c>
      <c r="D30" s="724"/>
      <c r="E30" s="724"/>
      <c r="F30" s="724"/>
      <c r="G30" s="724"/>
      <c r="H30" s="724"/>
      <c r="I30" s="724"/>
      <c r="J30" s="724"/>
      <c r="K30" s="724"/>
      <c r="L30" s="724"/>
      <c r="M30" s="724"/>
      <c r="N30" s="724"/>
      <c r="O30" s="724"/>
      <c r="P30" s="724"/>
      <c r="Q30" s="724"/>
      <c r="R30" s="731"/>
      <c r="S30" s="731"/>
      <c r="T30" s="731"/>
      <c r="U30" s="731"/>
      <c r="V30" s="731"/>
      <c r="W30" s="731"/>
      <c r="X30" s="731"/>
      <c r="Y30" s="731"/>
      <c r="Z30" s="731"/>
      <c r="AA30" s="731"/>
      <c r="AB30" s="731"/>
      <c r="AC30" s="731"/>
      <c r="AD30" s="724"/>
      <c r="AE30" s="724"/>
      <c r="AF30" s="724"/>
      <c r="AG30" s="724"/>
      <c r="AH30" s="724"/>
      <c r="AI30" s="724"/>
      <c r="AJ30" s="724"/>
      <c r="AK30" s="724"/>
      <c r="AL30" s="724"/>
      <c r="AM30" s="464" t="str">
        <f t="shared" si="2"/>
        <v>Đúng</v>
      </c>
      <c r="AN30" s="464" t="str">
        <f t="shared" si="3"/>
        <v>Đúng</v>
      </c>
    </row>
    <row r="31" spans="1:40" ht="14.25" customHeight="1" x14ac:dyDescent="0.15">
      <c r="A31" s="186"/>
      <c r="B31" s="179" t="s">
        <v>263</v>
      </c>
      <c r="C31" s="721">
        <f t="shared" si="4"/>
        <v>0</v>
      </c>
      <c r="D31" s="729"/>
      <c r="E31" s="729"/>
      <c r="F31" s="729"/>
      <c r="G31" s="729"/>
      <c r="H31" s="729"/>
      <c r="I31" s="729"/>
      <c r="J31" s="729"/>
      <c r="K31" s="729"/>
      <c r="L31" s="729"/>
      <c r="M31" s="729"/>
      <c r="N31" s="729"/>
      <c r="O31" s="729"/>
      <c r="P31" s="729"/>
      <c r="Q31" s="729"/>
      <c r="R31" s="730"/>
      <c r="S31" s="730"/>
      <c r="T31" s="730"/>
      <c r="U31" s="730"/>
      <c r="V31" s="730"/>
      <c r="W31" s="730"/>
      <c r="X31" s="730"/>
      <c r="Y31" s="730"/>
      <c r="Z31" s="730"/>
      <c r="AA31" s="730"/>
      <c r="AB31" s="730"/>
      <c r="AC31" s="730"/>
      <c r="AD31" s="729"/>
      <c r="AE31" s="729"/>
      <c r="AF31" s="729"/>
      <c r="AG31" s="729"/>
      <c r="AH31" s="729"/>
      <c r="AI31" s="729"/>
      <c r="AJ31" s="729"/>
      <c r="AK31" s="729"/>
      <c r="AL31" s="729"/>
      <c r="AM31" s="464" t="str">
        <f t="shared" si="2"/>
        <v>Đúng</v>
      </c>
      <c r="AN31" s="464" t="str">
        <f t="shared" si="3"/>
        <v>Đúng</v>
      </c>
    </row>
    <row r="32" spans="1:40" ht="14.25" customHeight="1" x14ac:dyDescent="0.15">
      <c r="A32" s="186"/>
      <c r="B32" s="179" t="s">
        <v>484</v>
      </c>
      <c r="C32" s="721">
        <f t="shared" si="4"/>
        <v>0</v>
      </c>
      <c r="D32" s="729"/>
      <c r="E32" s="729"/>
      <c r="F32" s="729"/>
      <c r="G32" s="729"/>
      <c r="H32" s="729"/>
      <c r="I32" s="729"/>
      <c r="J32" s="729"/>
      <c r="K32" s="729"/>
      <c r="L32" s="729"/>
      <c r="M32" s="729"/>
      <c r="N32" s="729"/>
      <c r="O32" s="729"/>
      <c r="P32" s="729"/>
      <c r="Q32" s="729"/>
      <c r="R32" s="730"/>
      <c r="S32" s="730"/>
      <c r="T32" s="730"/>
      <c r="U32" s="730"/>
      <c r="V32" s="730"/>
      <c r="W32" s="730"/>
      <c r="X32" s="730"/>
      <c r="Y32" s="730"/>
      <c r="Z32" s="730"/>
      <c r="AA32" s="730"/>
      <c r="AB32" s="730"/>
      <c r="AC32" s="730"/>
      <c r="AD32" s="729"/>
      <c r="AE32" s="729"/>
      <c r="AF32" s="729"/>
      <c r="AG32" s="729"/>
      <c r="AH32" s="729"/>
      <c r="AI32" s="729"/>
      <c r="AJ32" s="729"/>
      <c r="AK32" s="729"/>
      <c r="AL32" s="729"/>
      <c r="AM32" s="464" t="str">
        <f t="shared" si="2"/>
        <v>Đúng</v>
      </c>
      <c r="AN32" s="464" t="str">
        <f t="shared" si="3"/>
        <v>Đúng</v>
      </c>
    </row>
    <row r="33" spans="1:40" ht="14.25" customHeight="1" x14ac:dyDescent="0.15">
      <c r="A33" s="186"/>
      <c r="B33" s="179" t="s">
        <v>485</v>
      </c>
      <c r="C33" s="721">
        <f t="shared" si="4"/>
        <v>0</v>
      </c>
      <c r="D33" s="729"/>
      <c r="E33" s="729"/>
      <c r="F33" s="729"/>
      <c r="G33" s="729"/>
      <c r="H33" s="729"/>
      <c r="I33" s="729"/>
      <c r="J33" s="729"/>
      <c r="K33" s="729"/>
      <c r="L33" s="729"/>
      <c r="M33" s="729"/>
      <c r="N33" s="729"/>
      <c r="O33" s="729"/>
      <c r="P33" s="729"/>
      <c r="Q33" s="729"/>
      <c r="R33" s="730"/>
      <c r="S33" s="730"/>
      <c r="T33" s="730"/>
      <c r="U33" s="730"/>
      <c r="V33" s="730"/>
      <c r="W33" s="730"/>
      <c r="X33" s="730"/>
      <c r="Y33" s="730"/>
      <c r="Z33" s="730"/>
      <c r="AA33" s="730"/>
      <c r="AB33" s="730"/>
      <c r="AC33" s="730"/>
      <c r="AD33" s="729"/>
      <c r="AE33" s="729"/>
      <c r="AF33" s="729"/>
      <c r="AG33" s="729"/>
      <c r="AH33" s="729"/>
      <c r="AI33" s="729"/>
      <c r="AJ33" s="729"/>
      <c r="AK33" s="729"/>
      <c r="AL33" s="729"/>
      <c r="AM33" s="464" t="str">
        <f t="shared" si="2"/>
        <v>Đúng</v>
      </c>
      <c r="AN33" s="464" t="str">
        <f t="shared" si="3"/>
        <v>Đúng</v>
      </c>
    </row>
    <row r="34" spans="1:40" ht="14.25" customHeight="1" x14ac:dyDescent="0.15">
      <c r="A34" s="186"/>
      <c r="B34" s="179" t="s">
        <v>486</v>
      </c>
      <c r="C34" s="721">
        <f t="shared" si="4"/>
        <v>0</v>
      </c>
      <c r="D34" s="729"/>
      <c r="E34" s="729"/>
      <c r="F34" s="729"/>
      <c r="G34" s="729"/>
      <c r="H34" s="729"/>
      <c r="I34" s="729"/>
      <c r="J34" s="729"/>
      <c r="K34" s="729"/>
      <c r="L34" s="729"/>
      <c r="M34" s="729"/>
      <c r="N34" s="729"/>
      <c r="O34" s="729"/>
      <c r="P34" s="729"/>
      <c r="Q34" s="729"/>
      <c r="R34" s="730"/>
      <c r="S34" s="730"/>
      <c r="T34" s="730"/>
      <c r="U34" s="730"/>
      <c r="V34" s="730"/>
      <c r="W34" s="730"/>
      <c r="X34" s="730"/>
      <c r="Y34" s="730"/>
      <c r="Z34" s="730"/>
      <c r="AA34" s="730"/>
      <c r="AB34" s="730"/>
      <c r="AC34" s="730"/>
      <c r="AD34" s="729"/>
      <c r="AE34" s="729"/>
      <c r="AF34" s="729"/>
      <c r="AG34" s="729"/>
      <c r="AH34" s="729"/>
      <c r="AI34" s="729"/>
      <c r="AJ34" s="729"/>
      <c r="AK34" s="729"/>
      <c r="AL34" s="729"/>
      <c r="AM34" s="464" t="str">
        <f t="shared" si="2"/>
        <v>Đúng</v>
      </c>
      <c r="AN34" s="464" t="str">
        <f t="shared" si="3"/>
        <v>Đúng</v>
      </c>
    </row>
    <row r="35" spans="1:40" ht="14.25" customHeight="1" x14ac:dyDescent="0.15">
      <c r="A35" s="186"/>
      <c r="B35" s="179" t="s">
        <v>15</v>
      </c>
      <c r="C35" s="721">
        <f t="shared" si="4"/>
        <v>0</v>
      </c>
      <c r="D35" s="729"/>
      <c r="E35" s="729"/>
      <c r="F35" s="729"/>
      <c r="G35" s="729"/>
      <c r="H35" s="729"/>
      <c r="I35" s="729"/>
      <c r="J35" s="729"/>
      <c r="K35" s="729"/>
      <c r="L35" s="729"/>
      <c r="M35" s="729"/>
      <c r="N35" s="729"/>
      <c r="O35" s="729"/>
      <c r="P35" s="729"/>
      <c r="Q35" s="729"/>
      <c r="R35" s="730"/>
      <c r="S35" s="730"/>
      <c r="T35" s="730"/>
      <c r="U35" s="730"/>
      <c r="V35" s="730"/>
      <c r="W35" s="730"/>
      <c r="X35" s="730"/>
      <c r="Y35" s="730"/>
      <c r="Z35" s="730"/>
      <c r="AA35" s="730"/>
      <c r="AB35" s="730"/>
      <c r="AC35" s="730"/>
      <c r="AD35" s="729"/>
      <c r="AE35" s="729"/>
      <c r="AF35" s="729"/>
      <c r="AG35" s="729"/>
      <c r="AH35" s="729"/>
      <c r="AI35" s="729"/>
      <c r="AJ35" s="729"/>
      <c r="AK35" s="729"/>
      <c r="AL35" s="729"/>
      <c r="AM35" s="464" t="str">
        <f t="shared" si="2"/>
        <v>Đúng</v>
      </c>
      <c r="AN35" s="464" t="str">
        <f t="shared" si="3"/>
        <v>Đúng</v>
      </c>
    </row>
    <row r="36" spans="1:40" s="101" customFormat="1" ht="16.5" customHeight="1" x14ac:dyDescent="0.15">
      <c r="A36" s="189" t="s">
        <v>438</v>
      </c>
      <c r="B36" s="190" t="s">
        <v>599</v>
      </c>
      <c r="C36" s="720">
        <f>C9+C15+C22+C29</f>
        <v>0</v>
      </c>
      <c r="D36" s="720">
        <f t="shared" ref="D36:AL36" si="11">D9+D15+D22+D29</f>
        <v>0</v>
      </c>
      <c r="E36" s="720">
        <f t="shared" si="11"/>
        <v>0</v>
      </c>
      <c r="F36" s="720">
        <f t="shared" si="11"/>
        <v>0</v>
      </c>
      <c r="G36" s="720">
        <f t="shared" si="11"/>
        <v>0</v>
      </c>
      <c r="H36" s="720">
        <f t="shared" si="11"/>
        <v>0</v>
      </c>
      <c r="I36" s="720">
        <f t="shared" si="11"/>
        <v>0</v>
      </c>
      <c r="J36" s="720">
        <f t="shared" si="11"/>
        <v>0</v>
      </c>
      <c r="K36" s="720">
        <f t="shared" si="11"/>
        <v>0</v>
      </c>
      <c r="L36" s="720">
        <f t="shared" si="11"/>
        <v>0</v>
      </c>
      <c r="M36" s="720">
        <f t="shared" si="11"/>
        <v>0</v>
      </c>
      <c r="N36" s="720">
        <f t="shared" si="11"/>
        <v>0</v>
      </c>
      <c r="O36" s="720">
        <f t="shared" si="11"/>
        <v>0</v>
      </c>
      <c r="P36" s="720">
        <f t="shared" ref="P36" si="12">P9+P15+P22+P29</f>
        <v>0</v>
      </c>
      <c r="Q36" s="720">
        <f t="shared" si="11"/>
        <v>0</v>
      </c>
      <c r="R36" s="720">
        <f t="shared" si="11"/>
        <v>0</v>
      </c>
      <c r="S36" s="720">
        <f t="shared" si="11"/>
        <v>0</v>
      </c>
      <c r="T36" s="720">
        <f t="shared" si="11"/>
        <v>0</v>
      </c>
      <c r="U36" s="720">
        <f t="shared" si="11"/>
        <v>0</v>
      </c>
      <c r="V36" s="720">
        <f t="shared" si="11"/>
        <v>0</v>
      </c>
      <c r="W36" s="720">
        <f t="shared" si="11"/>
        <v>0</v>
      </c>
      <c r="X36" s="720">
        <f t="shared" si="11"/>
        <v>0</v>
      </c>
      <c r="Y36" s="720">
        <f t="shared" si="11"/>
        <v>0</v>
      </c>
      <c r="Z36" s="720">
        <f t="shared" si="11"/>
        <v>0</v>
      </c>
      <c r="AA36" s="720">
        <f t="shared" si="11"/>
        <v>0</v>
      </c>
      <c r="AB36" s="720">
        <f t="shared" si="11"/>
        <v>0</v>
      </c>
      <c r="AC36" s="720">
        <f t="shared" si="11"/>
        <v>0</v>
      </c>
      <c r="AD36" s="720">
        <f t="shared" si="11"/>
        <v>0</v>
      </c>
      <c r="AE36" s="720">
        <f t="shared" si="11"/>
        <v>0</v>
      </c>
      <c r="AF36" s="720">
        <f t="shared" si="11"/>
        <v>0</v>
      </c>
      <c r="AG36" s="720">
        <f t="shared" si="11"/>
        <v>0</v>
      </c>
      <c r="AH36" s="720">
        <f t="shared" si="11"/>
        <v>0</v>
      </c>
      <c r="AI36" s="720">
        <f t="shared" si="11"/>
        <v>0</v>
      </c>
      <c r="AJ36" s="720">
        <f t="shared" si="11"/>
        <v>0</v>
      </c>
      <c r="AK36" s="720">
        <f t="shared" si="11"/>
        <v>0</v>
      </c>
      <c r="AL36" s="720">
        <f t="shared" si="11"/>
        <v>0</v>
      </c>
      <c r="AM36" s="464" t="str">
        <f t="shared" si="2"/>
        <v>Đúng</v>
      </c>
      <c r="AN36" s="464" t="str">
        <f t="shared" si="3"/>
        <v>Đúng</v>
      </c>
    </row>
    <row r="37" spans="1:40" x14ac:dyDescent="0.15">
      <c r="A37" s="191"/>
      <c r="B37" s="191"/>
      <c r="C37" s="191"/>
      <c r="D37" s="191"/>
      <c r="E37" s="191"/>
      <c r="F37" s="191"/>
      <c r="G37" s="191"/>
      <c r="H37" s="191"/>
      <c r="I37" s="191"/>
      <c r="J37" s="191"/>
      <c r="K37" s="191"/>
      <c r="L37" s="191"/>
      <c r="M37" s="191"/>
      <c r="N37" s="191"/>
      <c r="O37" s="191"/>
      <c r="P37" s="191"/>
      <c r="Q37" s="191"/>
      <c r="R37" s="191"/>
      <c r="S37" s="191"/>
      <c r="T37" s="191"/>
      <c r="U37" s="191"/>
      <c r="V37" s="191"/>
      <c r="W37" s="191"/>
      <c r="X37" s="191"/>
      <c r="Y37" s="191"/>
      <c r="Z37" s="191"/>
      <c r="AA37" s="191"/>
      <c r="AB37" s="191"/>
      <c r="AC37" s="191"/>
      <c r="AD37" s="191"/>
      <c r="AE37" s="191"/>
      <c r="AF37" s="191"/>
      <c r="AG37" s="191"/>
      <c r="AH37" s="191"/>
      <c r="AI37" s="191"/>
      <c r="AJ37" s="191"/>
      <c r="AK37" s="191"/>
      <c r="AL37" s="191"/>
    </row>
    <row r="38" spans="1:40" ht="13" x14ac:dyDescent="0.15">
      <c r="C38" s="97" t="s">
        <v>513</v>
      </c>
    </row>
    <row r="39" spans="1:40" ht="13" x14ac:dyDescent="0.15">
      <c r="C39" s="97" t="s">
        <v>514</v>
      </c>
    </row>
  </sheetData>
  <sheetProtection algorithmName="SHA-512" hashValue="rbUiQuewe29KZVAENL8ro2xQB5TTHQrXGvKJ753GA52BvNKHRuEwk+m3hPc1PCOjRjYoTArGs36CGpFADBi/Eg==" saltValue="Nt1T+JDWcxuhIrFqslr39Q==" spinCount="100000" sheet="1" formatCells="0" formatColumns="0" formatRows="0"/>
  <mergeCells count="47">
    <mergeCell ref="AI2:AL2"/>
    <mergeCell ref="AI1:AL1"/>
    <mergeCell ref="A1:AH1"/>
    <mergeCell ref="K5:K7"/>
    <mergeCell ref="AB6:AB7"/>
    <mergeCell ref="AC6:AC7"/>
    <mergeCell ref="M3:Q4"/>
    <mergeCell ref="M5:M7"/>
    <mergeCell ref="N5:N7"/>
    <mergeCell ref="V6:V7"/>
    <mergeCell ref="W6:W7"/>
    <mergeCell ref="X6:X7"/>
    <mergeCell ref="Y6:Y7"/>
    <mergeCell ref="Z6:Z7"/>
    <mergeCell ref="AA6:AA7"/>
    <mergeCell ref="R5:T5"/>
    <mergeCell ref="J5:J7"/>
    <mergeCell ref="AI5:AJ6"/>
    <mergeCell ref="AK5:AL6"/>
    <mergeCell ref="O5:O7"/>
    <mergeCell ref="Q5:Q7"/>
    <mergeCell ref="L5:L7"/>
    <mergeCell ref="U5:AA5"/>
    <mergeCell ref="AD6:AE6"/>
    <mergeCell ref="AF6:AH6"/>
    <mergeCell ref="R6:R7"/>
    <mergeCell ref="S6:S7"/>
    <mergeCell ref="T6:T7"/>
    <mergeCell ref="U6:U7"/>
    <mergeCell ref="AD5:AH5"/>
    <mergeCell ref="P5:P7"/>
    <mergeCell ref="AD3:AL4"/>
    <mergeCell ref="Y2:AC2"/>
    <mergeCell ref="A3:A7"/>
    <mergeCell ref="B3:B7"/>
    <mergeCell ref="C3:C7"/>
    <mergeCell ref="D3:E4"/>
    <mergeCell ref="F3:F7"/>
    <mergeCell ref="G3:L4"/>
    <mergeCell ref="R3:AC3"/>
    <mergeCell ref="R4:AA4"/>
    <mergeCell ref="AB4:AC5"/>
    <mergeCell ref="D5:D7"/>
    <mergeCell ref="E5:E7"/>
    <mergeCell ref="G5:G7"/>
    <mergeCell ref="H5:H7"/>
    <mergeCell ref="I5:I7"/>
  </mergeCells>
  <conditionalFormatting sqref="AM1:AM1048576">
    <cfRule type="cellIs" dxfId="2" priority="2" operator="equal">
      <formula>"Đúng"</formula>
    </cfRule>
  </conditionalFormatting>
  <conditionalFormatting sqref="AN9:AN36">
    <cfRule type="cellIs" dxfId="1" priority="1" operator="equal">
      <formula>"Đúng"</formula>
    </cfRule>
  </conditionalFormatting>
  <printOptions horizontalCentered="1"/>
  <pageMargins left="0.39370078740157483" right="0.19685039370078741" top="0.47244094488188981" bottom="0.74803149606299213" header="0.31496062992125984" footer="0.31496062992125984"/>
  <pageSetup paperSize="9" scale="8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enableFormatConditionsCalculation="0">
    <tabColor rgb="FFC00000"/>
    <pageSetUpPr fitToPage="1"/>
  </sheetPr>
  <dimension ref="A2:AO14"/>
  <sheetViews>
    <sheetView showGridLines="0" topLeftCell="A7" zoomScale="70" zoomScaleNormal="70" zoomScalePageLayoutView="70" workbookViewId="0">
      <selection activeCell="AN9" sqref="AN9"/>
    </sheetView>
  </sheetViews>
  <sheetFormatPr baseColWidth="10" defaultColWidth="8.83203125" defaultRowHeight="13" x14ac:dyDescent="0.15"/>
  <cols>
    <col min="1" max="1" width="8.5" style="11" customWidth="1"/>
    <col min="2" max="2" width="23.83203125" style="11" customWidth="1"/>
    <col min="3" max="3" width="5.5" style="11" customWidth="1"/>
    <col min="4" max="4" width="4.33203125" style="11" customWidth="1"/>
    <col min="5" max="14" width="3.5" style="11" customWidth="1"/>
    <col min="15" max="15" width="4.83203125" style="11" customWidth="1"/>
    <col min="16" max="16" width="4.6640625" style="11" customWidth="1"/>
    <col min="17" max="17" width="3.83203125" style="11" customWidth="1"/>
    <col min="18" max="18" width="3.5" style="11" customWidth="1"/>
    <col min="19" max="19" width="4.33203125" style="11" customWidth="1"/>
    <col min="20" max="21" width="4.5" style="11" customWidth="1"/>
    <col min="22" max="22" width="4.33203125" style="11" customWidth="1"/>
    <col min="23" max="39" width="4" style="11" customWidth="1"/>
    <col min="40" max="40" width="8.33203125" style="11" customWidth="1"/>
    <col min="41" max="41" width="8" style="11" customWidth="1"/>
    <col min="42" max="250" width="8.83203125" style="11"/>
    <col min="251" max="251" width="5" style="11" customWidth="1"/>
    <col min="252" max="252" width="10.6640625" style="11" customWidth="1"/>
    <col min="253" max="255" width="5.5" style="11" customWidth="1"/>
    <col min="256" max="295" width="4.5" style="11" customWidth="1"/>
    <col min="296" max="506" width="8.83203125" style="11"/>
    <col min="507" max="507" width="5" style="11" customWidth="1"/>
    <col min="508" max="508" width="10.6640625" style="11" customWidth="1"/>
    <col min="509" max="511" width="5.5" style="11" customWidth="1"/>
    <col min="512" max="551" width="4.5" style="11" customWidth="1"/>
    <col min="552" max="762" width="8.83203125" style="11"/>
    <col min="763" max="763" width="5" style="11" customWidth="1"/>
    <col min="764" max="764" width="10.6640625" style="11" customWidth="1"/>
    <col min="765" max="767" width="5.5" style="11" customWidth="1"/>
    <col min="768" max="807" width="4.5" style="11" customWidth="1"/>
    <col min="808" max="1018" width="8.83203125" style="11"/>
    <col min="1019" max="1019" width="5" style="11" customWidth="1"/>
    <col min="1020" max="1020" width="10.6640625" style="11" customWidth="1"/>
    <col min="1021" max="1023" width="5.5" style="11" customWidth="1"/>
    <col min="1024" max="1063" width="4.5" style="11" customWidth="1"/>
    <col min="1064" max="1274" width="8.83203125" style="11"/>
    <col min="1275" max="1275" width="5" style="11" customWidth="1"/>
    <col min="1276" max="1276" width="10.6640625" style="11" customWidth="1"/>
    <col min="1277" max="1279" width="5.5" style="11" customWidth="1"/>
    <col min="1280" max="1319" width="4.5" style="11" customWidth="1"/>
    <col min="1320" max="1530" width="8.83203125" style="11"/>
    <col min="1531" max="1531" width="5" style="11" customWidth="1"/>
    <col min="1532" max="1532" width="10.6640625" style="11" customWidth="1"/>
    <col min="1533" max="1535" width="5.5" style="11" customWidth="1"/>
    <col min="1536" max="1575" width="4.5" style="11" customWidth="1"/>
    <col min="1576" max="1786" width="8.83203125" style="11"/>
    <col min="1787" max="1787" width="5" style="11" customWidth="1"/>
    <col min="1788" max="1788" width="10.6640625" style="11" customWidth="1"/>
    <col min="1789" max="1791" width="5.5" style="11" customWidth="1"/>
    <col min="1792" max="1831" width="4.5" style="11" customWidth="1"/>
    <col min="1832" max="2042" width="8.83203125" style="11"/>
    <col min="2043" max="2043" width="5" style="11" customWidth="1"/>
    <col min="2044" max="2044" width="10.6640625" style="11" customWidth="1"/>
    <col min="2045" max="2047" width="5.5" style="11" customWidth="1"/>
    <col min="2048" max="2087" width="4.5" style="11" customWidth="1"/>
    <col min="2088" max="2298" width="8.83203125" style="11"/>
    <col min="2299" max="2299" width="5" style="11" customWidth="1"/>
    <col min="2300" max="2300" width="10.6640625" style="11" customWidth="1"/>
    <col min="2301" max="2303" width="5.5" style="11" customWidth="1"/>
    <col min="2304" max="2343" width="4.5" style="11" customWidth="1"/>
    <col min="2344" max="2554" width="8.83203125" style="11"/>
    <col min="2555" max="2555" width="5" style="11" customWidth="1"/>
    <col min="2556" max="2556" width="10.6640625" style="11" customWidth="1"/>
    <col min="2557" max="2559" width="5.5" style="11" customWidth="1"/>
    <col min="2560" max="2599" width="4.5" style="11" customWidth="1"/>
    <col min="2600" max="2810" width="8.83203125" style="11"/>
    <col min="2811" max="2811" width="5" style="11" customWidth="1"/>
    <col min="2812" max="2812" width="10.6640625" style="11" customWidth="1"/>
    <col min="2813" max="2815" width="5.5" style="11" customWidth="1"/>
    <col min="2816" max="2855" width="4.5" style="11" customWidth="1"/>
    <col min="2856" max="3066" width="8.83203125" style="11"/>
    <col min="3067" max="3067" width="5" style="11" customWidth="1"/>
    <col min="3068" max="3068" width="10.6640625" style="11" customWidth="1"/>
    <col min="3069" max="3071" width="5.5" style="11" customWidth="1"/>
    <col min="3072" max="3111" width="4.5" style="11" customWidth="1"/>
    <col min="3112" max="3322" width="8.83203125" style="11"/>
    <col min="3323" max="3323" width="5" style="11" customWidth="1"/>
    <col min="3324" max="3324" width="10.6640625" style="11" customWidth="1"/>
    <col min="3325" max="3327" width="5.5" style="11" customWidth="1"/>
    <col min="3328" max="3367" width="4.5" style="11" customWidth="1"/>
    <col min="3368" max="3578" width="8.83203125" style="11"/>
    <col min="3579" max="3579" width="5" style="11" customWidth="1"/>
    <col min="3580" max="3580" width="10.6640625" style="11" customWidth="1"/>
    <col min="3581" max="3583" width="5.5" style="11" customWidth="1"/>
    <col min="3584" max="3623" width="4.5" style="11" customWidth="1"/>
    <col min="3624" max="3834" width="8.83203125" style="11"/>
    <col min="3835" max="3835" width="5" style="11" customWidth="1"/>
    <col min="3836" max="3836" width="10.6640625" style="11" customWidth="1"/>
    <col min="3837" max="3839" width="5.5" style="11" customWidth="1"/>
    <col min="3840" max="3879" width="4.5" style="11" customWidth="1"/>
    <col min="3880" max="4090" width="8.83203125" style="11"/>
    <col min="4091" max="4091" width="5" style="11" customWidth="1"/>
    <col min="4092" max="4092" width="10.6640625" style="11" customWidth="1"/>
    <col min="4093" max="4095" width="5.5" style="11" customWidth="1"/>
    <col min="4096" max="4135" width="4.5" style="11" customWidth="1"/>
    <col min="4136" max="4346" width="8.83203125" style="11"/>
    <col min="4347" max="4347" width="5" style="11" customWidth="1"/>
    <col min="4348" max="4348" width="10.6640625" style="11" customWidth="1"/>
    <col min="4349" max="4351" width="5.5" style="11" customWidth="1"/>
    <col min="4352" max="4391" width="4.5" style="11" customWidth="1"/>
    <col min="4392" max="4602" width="8.83203125" style="11"/>
    <col min="4603" max="4603" width="5" style="11" customWidth="1"/>
    <col min="4604" max="4604" width="10.6640625" style="11" customWidth="1"/>
    <col min="4605" max="4607" width="5.5" style="11" customWidth="1"/>
    <col min="4608" max="4647" width="4.5" style="11" customWidth="1"/>
    <col min="4648" max="4858" width="8.83203125" style="11"/>
    <col min="4859" max="4859" width="5" style="11" customWidth="1"/>
    <col min="4860" max="4860" width="10.6640625" style="11" customWidth="1"/>
    <col min="4861" max="4863" width="5.5" style="11" customWidth="1"/>
    <col min="4864" max="4903" width="4.5" style="11" customWidth="1"/>
    <col min="4904" max="5114" width="8.83203125" style="11"/>
    <col min="5115" max="5115" width="5" style="11" customWidth="1"/>
    <col min="5116" max="5116" width="10.6640625" style="11" customWidth="1"/>
    <col min="5117" max="5119" width="5.5" style="11" customWidth="1"/>
    <col min="5120" max="5159" width="4.5" style="11" customWidth="1"/>
    <col min="5160" max="5370" width="8.83203125" style="11"/>
    <col min="5371" max="5371" width="5" style="11" customWidth="1"/>
    <col min="5372" max="5372" width="10.6640625" style="11" customWidth="1"/>
    <col min="5373" max="5375" width="5.5" style="11" customWidth="1"/>
    <col min="5376" max="5415" width="4.5" style="11" customWidth="1"/>
    <col min="5416" max="5626" width="8.83203125" style="11"/>
    <col min="5627" max="5627" width="5" style="11" customWidth="1"/>
    <col min="5628" max="5628" width="10.6640625" style="11" customWidth="1"/>
    <col min="5629" max="5631" width="5.5" style="11" customWidth="1"/>
    <col min="5632" max="5671" width="4.5" style="11" customWidth="1"/>
    <col min="5672" max="5882" width="8.83203125" style="11"/>
    <col min="5883" max="5883" width="5" style="11" customWidth="1"/>
    <col min="5884" max="5884" width="10.6640625" style="11" customWidth="1"/>
    <col min="5885" max="5887" width="5.5" style="11" customWidth="1"/>
    <col min="5888" max="5927" width="4.5" style="11" customWidth="1"/>
    <col min="5928" max="6138" width="8.83203125" style="11"/>
    <col min="6139" max="6139" width="5" style="11" customWidth="1"/>
    <col min="6140" max="6140" width="10.6640625" style="11" customWidth="1"/>
    <col min="6141" max="6143" width="5.5" style="11" customWidth="1"/>
    <col min="6144" max="6183" width="4.5" style="11" customWidth="1"/>
    <col min="6184" max="6394" width="8.83203125" style="11"/>
    <col min="6395" max="6395" width="5" style="11" customWidth="1"/>
    <col min="6396" max="6396" width="10.6640625" style="11" customWidth="1"/>
    <col min="6397" max="6399" width="5.5" style="11" customWidth="1"/>
    <col min="6400" max="6439" width="4.5" style="11" customWidth="1"/>
    <col min="6440" max="6650" width="8.83203125" style="11"/>
    <col min="6651" max="6651" width="5" style="11" customWidth="1"/>
    <col min="6652" max="6652" width="10.6640625" style="11" customWidth="1"/>
    <col min="6653" max="6655" width="5.5" style="11" customWidth="1"/>
    <col min="6656" max="6695" width="4.5" style="11" customWidth="1"/>
    <col min="6696" max="6906" width="8.83203125" style="11"/>
    <col min="6907" max="6907" width="5" style="11" customWidth="1"/>
    <col min="6908" max="6908" width="10.6640625" style="11" customWidth="1"/>
    <col min="6909" max="6911" width="5.5" style="11" customWidth="1"/>
    <col min="6912" max="6951" width="4.5" style="11" customWidth="1"/>
    <col min="6952" max="7162" width="8.83203125" style="11"/>
    <col min="7163" max="7163" width="5" style="11" customWidth="1"/>
    <col min="7164" max="7164" width="10.6640625" style="11" customWidth="1"/>
    <col min="7165" max="7167" width="5.5" style="11" customWidth="1"/>
    <col min="7168" max="7207" width="4.5" style="11" customWidth="1"/>
    <col min="7208" max="7418" width="8.83203125" style="11"/>
    <col min="7419" max="7419" width="5" style="11" customWidth="1"/>
    <col min="7420" max="7420" width="10.6640625" style="11" customWidth="1"/>
    <col min="7421" max="7423" width="5.5" style="11" customWidth="1"/>
    <col min="7424" max="7463" width="4.5" style="11" customWidth="1"/>
    <col min="7464" max="7674" width="8.83203125" style="11"/>
    <col min="7675" max="7675" width="5" style="11" customWidth="1"/>
    <col min="7676" max="7676" width="10.6640625" style="11" customWidth="1"/>
    <col min="7677" max="7679" width="5.5" style="11" customWidth="1"/>
    <col min="7680" max="7719" width="4.5" style="11" customWidth="1"/>
    <col min="7720" max="7930" width="8.83203125" style="11"/>
    <col min="7931" max="7931" width="5" style="11" customWidth="1"/>
    <col min="7932" max="7932" width="10.6640625" style="11" customWidth="1"/>
    <col min="7933" max="7935" width="5.5" style="11" customWidth="1"/>
    <col min="7936" max="7975" width="4.5" style="11" customWidth="1"/>
    <col min="7976" max="8186" width="8.83203125" style="11"/>
    <col min="8187" max="8187" width="5" style="11" customWidth="1"/>
    <col min="8188" max="8188" width="10.6640625" style="11" customWidth="1"/>
    <col min="8189" max="8191" width="5.5" style="11" customWidth="1"/>
    <col min="8192" max="8231" width="4.5" style="11" customWidth="1"/>
    <col min="8232" max="8442" width="8.83203125" style="11"/>
    <col min="8443" max="8443" width="5" style="11" customWidth="1"/>
    <col min="8444" max="8444" width="10.6640625" style="11" customWidth="1"/>
    <col min="8445" max="8447" width="5.5" style="11" customWidth="1"/>
    <col min="8448" max="8487" width="4.5" style="11" customWidth="1"/>
    <col min="8488" max="8698" width="8.83203125" style="11"/>
    <col min="8699" max="8699" width="5" style="11" customWidth="1"/>
    <col min="8700" max="8700" width="10.6640625" style="11" customWidth="1"/>
    <col min="8701" max="8703" width="5.5" style="11" customWidth="1"/>
    <col min="8704" max="8743" width="4.5" style="11" customWidth="1"/>
    <col min="8744" max="8954" width="8.83203125" style="11"/>
    <col min="8955" max="8955" width="5" style="11" customWidth="1"/>
    <col min="8956" max="8956" width="10.6640625" style="11" customWidth="1"/>
    <col min="8957" max="8959" width="5.5" style="11" customWidth="1"/>
    <col min="8960" max="8999" width="4.5" style="11" customWidth="1"/>
    <col min="9000" max="9210" width="8.83203125" style="11"/>
    <col min="9211" max="9211" width="5" style="11" customWidth="1"/>
    <col min="9212" max="9212" width="10.6640625" style="11" customWidth="1"/>
    <col min="9213" max="9215" width="5.5" style="11" customWidth="1"/>
    <col min="9216" max="9255" width="4.5" style="11" customWidth="1"/>
    <col min="9256" max="9466" width="8.83203125" style="11"/>
    <col min="9467" max="9467" width="5" style="11" customWidth="1"/>
    <col min="9468" max="9468" width="10.6640625" style="11" customWidth="1"/>
    <col min="9469" max="9471" width="5.5" style="11" customWidth="1"/>
    <col min="9472" max="9511" width="4.5" style="11" customWidth="1"/>
    <col min="9512" max="9722" width="8.83203125" style="11"/>
    <col min="9723" max="9723" width="5" style="11" customWidth="1"/>
    <col min="9724" max="9724" width="10.6640625" style="11" customWidth="1"/>
    <col min="9725" max="9727" width="5.5" style="11" customWidth="1"/>
    <col min="9728" max="9767" width="4.5" style="11" customWidth="1"/>
    <col min="9768" max="9978" width="8.83203125" style="11"/>
    <col min="9979" max="9979" width="5" style="11" customWidth="1"/>
    <col min="9980" max="9980" width="10.6640625" style="11" customWidth="1"/>
    <col min="9981" max="9983" width="5.5" style="11" customWidth="1"/>
    <col min="9984" max="10023" width="4.5" style="11" customWidth="1"/>
    <col min="10024" max="10234" width="8.83203125" style="11"/>
    <col min="10235" max="10235" width="5" style="11" customWidth="1"/>
    <col min="10236" max="10236" width="10.6640625" style="11" customWidth="1"/>
    <col min="10237" max="10239" width="5.5" style="11" customWidth="1"/>
    <col min="10240" max="10279" width="4.5" style="11" customWidth="1"/>
    <col min="10280" max="10490" width="8.83203125" style="11"/>
    <col min="10491" max="10491" width="5" style="11" customWidth="1"/>
    <col min="10492" max="10492" width="10.6640625" style="11" customWidth="1"/>
    <col min="10493" max="10495" width="5.5" style="11" customWidth="1"/>
    <col min="10496" max="10535" width="4.5" style="11" customWidth="1"/>
    <col min="10536" max="10746" width="8.83203125" style="11"/>
    <col min="10747" max="10747" width="5" style="11" customWidth="1"/>
    <col min="10748" max="10748" width="10.6640625" style="11" customWidth="1"/>
    <col min="10749" max="10751" width="5.5" style="11" customWidth="1"/>
    <col min="10752" max="10791" width="4.5" style="11" customWidth="1"/>
    <col min="10792" max="11002" width="8.83203125" style="11"/>
    <col min="11003" max="11003" width="5" style="11" customWidth="1"/>
    <col min="11004" max="11004" width="10.6640625" style="11" customWidth="1"/>
    <col min="11005" max="11007" width="5.5" style="11" customWidth="1"/>
    <col min="11008" max="11047" width="4.5" style="11" customWidth="1"/>
    <col min="11048" max="11258" width="8.83203125" style="11"/>
    <col min="11259" max="11259" width="5" style="11" customWidth="1"/>
    <col min="11260" max="11260" width="10.6640625" style="11" customWidth="1"/>
    <col min="11261" max="11263" width="5.5" style="11" customWidth="1"/>
    <col min="11264" max="11303" width="4.5" style="11" customWidth="1"/>
    <col min="11304" max="11514" width="8.83203125" style="11"/>
    <col min="11515" max="11515" width="5" style="11" customWidth="1"/>
    <col min="11516" max="11516" width="10.6640625" style="11" customWidth="1"/>
    <col min="11517" max="11519" width="5.5" style="11" customWidth="1"/>
    <col min="11520" max="11559" width="4.5" style="11" customWidth="1"/>
    <col min="11560" max="11770" width="8.83203125" style="11"/>
    <col min="11771" max="11771" width="5" style="11" customWidth="1"/>
    <col min="11772" max="11772" width="10.6640625" style="11" customWidth="1"/>
    <col min="11773" max="11775" width="5.5" style="11" customWidth="1"/>
    <col min="11776" max="11815" width="4.5" style="11" customWidth="1"/>
    <col min="11816" max="12026" width="8.83203125" style="11"/>
    <col min="12027" max="12027" width="5" style="11" customWidth="1"/>
    <col min="12028" max="12028" width="10.6640625" style="11" customWidth="1"/>
    <col min="12029" max="12031" width="5.5" style="11" customWidth="1"/>
    <col min="12032" max="12071" width="4.5" style="11" customWidth="1"/>
    <col min="12072" max="12282" width="8.83203125" style="11"/>
    <col min="12283" max="12283" width="5" style="11" customWidth="1"/>
    <col min="12284" max="12284" width="10.6640625" style="11" customWidth="1"/>
    <col min="12285" max="12287" width="5.5" style="11" customWidth="1"/>
    <col min="12288" max="12327" width="4.5" style="11" customWidth="1"/>
    <col min="12328" max="12538" width="8.83203125" style="11"/>
    <col min="12539" max="12539" width="5" style="11" customWidth="1"/>
    <col min="12540" max="12540" width="10.6640625" style="11" customWidth="1"/>
    <col min="12541" max="12543" width="5.5" style="11" customWidth="1"/>
    <col min="12544" max="12583" width="4.5" style="11" customWidth="1"/>
    <col min="12584" max="12794" width="8.83203125" style="11"/>
    <col min="12795" max="12795" width="5" style="11" customWidth="1"/>
    <col min="12796" max="12796" width="10.6640625" style="11" customWidth="1"/>
    <col min="12797" max="12799" width="5.5" style="11" customWidth="1"/>
    <col min="12800" max="12839" width="4.5" style="11" customWidth="1"/>
    <col min="12840" max="13050" width="8.83203125" style="11"/>
    <col min="13051" max="13051" width="5" style="11" customWidth="1"/>
    <col min="13052" max="13052" width="10.6640625" style="11" customWidth="1"/>
    <col min="13053" max="13055" width="5.5" style="11" customWidth="1"/>
    <col min="13056" max="13095" width="4.5" style="11" customWidth="1"/>
    <col min="13096" max="13306" width="8.83203125" style="11"/>
    <col min="13307" max="13307" width="5" style="11" customWidth="1"/>
    <col min="13308" max="13308" width="10.6640625" style="11" customWidth="1"/>
    <col min="13309" max="13311" width="5.5" style="11" customWidth="1"/>
    <col min="13312" max="13351" width="4.5" style="11" customWidth="1"/>
    <col min="13352" max="13562" width="8.83203125" style="11"/>
    <col min="13563" max="13563" width="5" style="11" customWidth="1"/>
    <col min="13564" max="13564" width="10.6640625" style="11" customWidth="1"/>
    <col min="13565" max="13567" width="5.5" style="11" customWidth="1"/>
    <col min="13568" max="13607" width="4.5" style="11" customWidth="1"/>
    <col min="13608" max="13818" width="8.83203125" style="11"/>
    <col min="13819" max="13819" width="5" style="11" customWidth="1"/>
    <col min="13820" max="13820" width="10.6640625" style="11" customWidth="1"/>
    <col min="13821" max="13823" width="5.5" style="11" customWidth="1"/>
    <col min="13824" max="13863" width="4.5" style="11" customWidth="1"/>
    <col min="13864" max="14074" width="8.83203125" style="11"/>
    <col min="14075" max="14075" width="5" style="11" customWidth="1"/>
    <col min="14076" max="14076" width="10.6640625" style="11" customWidth="1"/>
    <col min="14077" max="14079" width="5.5" style="11" customWidth="1"/>
    <col min="14080" max="14119" width="4.5" style="11" customWidth="1"/>
    <col min="14120" max="14330" width="8.83203125" style="11"/>
    <col min="14331" max="14331" width="5" style="11" customWidth="1"/>
    <col min="14332" max="14332" width="10.6640625" style="11" customWidth="1"/>
    <col min="14333" max="14335" width="5.5" style="11" customWidth="1"/>
    <col min="14336" max="14375" width="4.5" style="11" customWidth="1"/>
    <col min="14376" max="14586" width="8.83203125" style="11"/>
    <col min="14587" max="14587" width="5" style="11" customWidth="1"/>
    <col min="14588" max="14588" width="10.6640625" style="11" customWidth="1"/>
    <col min="14589" max="14591" width="5.5" style="11" customWidth="1"/>
    <col min="14592" max="14631" width="4.5" style="11" customWidth="1"/>
    <col min="14632" max="14842" width="8.83203125" style="11"/>
    <col min="14843" max="14843" width="5" style="11" customWidth="1"/>
    <col min="14844" max="14844" width="10.6640625" style="11" customWidth="1"/>
    <col min="14845" max="14847" width="5.5" style="11" customWidth="1"/>
    <col min="14848" max="14887" width="4.5" style="11" customWidth="1"/>
    <col min="14888" max="15098" width="8.83203125" style="11"/>
    <col min="15099" max="15099" width="5" style="11" customWidth="1"/>
    <col min="15100" max="15100" width="10.6640625" style="11" customWidth="1"/>
    <col min="15101" max="15103" width="5.5" style="11" customWidth="1"/>
    <col min="15104" max="15143" width="4.5" style="11" customWidth="1"/>
    <col min="15144" max="15354" width="8.83203125" style="11"/>
    <col min="15355" max="15355" width="5" style="11" customWidth="1"/>
    <col min="15356" max="15356" width="10.6640625" style="11" customWidth="1"/>
    <col min="15357" max="15359" width="5.5" style="11" customWidth="1"/>
    <col min="15360" max="15399" width="4.5" style="11" customWidth="1"/>
    <col min="15400" max="15610" width="8.83203125" style="11"/>
    <col min="15611" max="15611" width="5" style="11" customWidth="1"/>
    <col min="15612" max="15612" width="10.6640625" style="11" customWidth="1"/>
    <col min="15613" max="15615" width="5.5" style="11" customWidth="1"/>
    <col min="15616" max="15655" width="4.5" style="11" customWidth="1"/>
    <col min="15656" max="15866" width="8.83203125" style="11"/>
    <col min="15867" max="15867" width="5" style="11" customWidth="1"/>
    <col min="15868" max="15868" width="10.6640625" style="11" customWidth="1"/>
    <col min="15869" max="15871" width="5.5" style="11" customWidth="1"/>
    <col min="15872" max="15911" width="4.5" style="11" customWidth="1"/>
    <col min="15912" max="16122" width="8.83203125" style="11"/>
    <col min="16123" max="16123" width="5" style="11" customWidth="1"/>
    <col min="16124" max="16124" width="10.6640625" style="11" customWidth="1"/>
    <col min="16125" max="16127" width="5.5" style="11" customWidth="1"/>
    <col min="16128" max="16167" width="4.5" style="11" customWidth="1"/>
    <col min="16168" max="16384" width="8.83203125" style="11"/>
  </cols>
  <sheetData>
    <row r="2" spans="1:41" ht="18" x14ac:dyDescent="0.2">
      <c r="A2" s="1062" t="s">
        <v>480</v>
      </c>
      <c r="B2" s="1062"/>
      <c r="C2" s="1062"/>
      <c r="D2" s="1062"/>
      <c r="E2" s="1062"/>
      <c r="F2" s="1062"/>
      <c r="G2" s="1062"/>
      <c r="H2" s="1062"/>
      <c r="I2" s="1062"/>
      <c r="J2" s="1062"/>
      <c r="K2" s="1062"/>
      <c r="L2" s="1062"/>
      <c r="M2" s="1062"/>
      <c r="N2" s="1062"/>
      <c r="O2" s="1062"/>
      <c r="P2" s="1062"/>
      <c r="Q2" s="1062"/>
      <c r="R2" s="1062"/>
      <c r="S2" s="1062"/>
      <c r="T2" s="1062"/>
      <c r="U2" s="1062"/>
      <c r="V2" s="1062"/>
      <c r="W2" s="1062"/>
      <c r="X2" s="1062"/>
      <c r="Y2" s="1062"/>
      <c r="Z2" s="1062"/>
      <c r="AA2" s="1062"/>
      <c r="AB2" s="1062"/>
      <c r="AC2" s="1062"/>
      <c r="AD2" s="1062"/>
      <c r="AE2" s="1062"/>
      <c r="AF2" s="1062"/>
      <c r="AG2" s="1063"/>
      <c r="AH2" s="1064" t="s">
        <v>326</v>
      </c>
      <c r="AI2" s="1065"/>
      <c r="AJ2" s="1065"/>
      <c r="AK2" s="1065"/>
      <c r="AL2" s="1065"/>
      <c r="AM2" s="1066"/>
    </row>
    <row r="3" spans="1:41" ht="23.25" customHeight="1" x14ac:dyDescent="0.2">
      <c r="A3" s="163"/>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067" t="s">
        <v>375</v>
      </c>
      <c r="AI3" s="1067"/>
      <c r="AJ3" s="1067"/>
      <c r="AK3" s="1067"/>
      <c r="AL3" s="1067"/>
      <c r="AM3" s="1067"/>
    </row>
    <row r="4" spans="1:41" s="92" customFormat="1" ht="18.75" customHeight="1" x14ac:dyDescent="0.15">
      <c r="A4" s="1068" t="s">
        <v>294</v>
      </c>
      <c r="B4" s="1068" t="s">
        <v>258</v>
      </c>
      <c r="C4" s="1069" t="s">
        <v>376</v>
      </c>
      <c r="D4" s="1069" t="s">
        <v>327</v>
      </c>
      <c r="E4" s="1069"/>
      <c r="F4" s="1070" t="s">
        <v>260</v>
      </c>
      <c r="G4" s="1070"/>
      <c r="H4" s="1070"/>
      <c r="I4" s="1070"/>
      <c r="J4" s="1070"/>
      <c r="K4" s="1070"/>
      <c r="L4" s="1070" t="s">
        <v>261</v>
      </c>
      <c r="M4" s="1070"/>
      <c r="N4" s="1070"/>
      <c r="O4" s="1070"/>
      <c r="P4" s="1070"/>
      <c r="Q4" s="1070"/>
      <c r="R4" s="1070"/>
      <c r="S4" s="1070"/>
      <c r="T4" s="1070"/>
      <c r="U4" s="1070"/>
      <c r="V4" s="1070"/>
      <c r="W4" s="1070"/>
      <c r="X4" s="1070"/>
      <c r="Y4" s="1070"/>
      <c r="Z4" s="1070"/>
      <c r="AA4" s="1070"/>
      <c r="AB4" s="1070"/>
      <c r="AC4" s="1070"/>
      <c r="AD4" s="1070"/>
      <c r="AE4" s="1070"/>
      <c r="AF4" s="1070"/>
      <c r="AG4" s="1070"/>
      <c r="AH4" s="1070"/>
      <c r="AI4" s="1070"/>
      <c r="AJ4" s="1070"/>
      <c r="AK4" s="1070"/>
      <c r="AL4" s="1070"/>
      <c r="AM4" s="1070"/>
    </row>
    <row r="5" spans="1:41" s="93" customFormat="1" ht="33.75" customHeight="1" x14ac:dyDescent="0.15">
      <c r="A5" s="1068"/>
      <c r="B5" s="1068"/>
      <c r="C5" s="1069"/>
      <c r="D5" s="1069"/>
      <c r="E5" s="1069"/>
      <c r="F5" s="1070"/>
      <c r="G5" s="1070"/>
      <c r="H5" s="1070"/>
      <c r="I5" s="1070"/>
      <c r="J5" s="1070"/>
      <c r="K5" s="1070"/>
      <c r="L5" s="1061" t="s">
        <v>355</v>
      </c>
      <c r="M5" s="1061"/>
      <c r="N5" s="1061"/>
      <c r="O5" s="1061"/>
      <c r="P5" s="1061" t="s">
        <v>354</v>
      </c>
      <c r="Q5" s="1061"/>
      <c r="R5" s="1061"/>
      <c r="S5" s="1061" t="s">
        <v>377</v>
      </c>
      <c r="T5" s="1061"/>
      <c r="U5" s="1061"/>
      <c r="V5" s="1056" t="s">
        <v>378</v>
      </c>
      <c r="W5" s="1057"/>
      <c r="X5" s="1057"/>
      <c r="Y5" s="1058"/>
      <c r="Z5" s="1056" t="s">
        <v>379</v>
      </c>
      <c r="AA5" s="1057"/>
      <c r="AB5" s="1057"/>
      <c r="AC5" s="1058"/>
      <c r="AD5" s="1056" t="s">
        <v>380</v>
      </c>
      <c r="AE5" s="1057"/>
      <c r="AF5" s="1057"/>
      <c r="AG5" s="1057"/>
      <c r="AH5" s="1057"/>
      <c r="AI5" s="1057"/>
      <c r="AJ5" s="1058"/>
      <c r="AK5" s="1061" t="s">
        <v>381</v>
      </c>
      <c r="AL5" s="1061"/>
      <c r="AM5" s="1061"/>
    </row>
    <row r="6" spans="1:41" s="93" customFormat="1" ht="30" customHeight="1" x14ac:dyDescent="0.15">
      <c r="A6" s="1068"/>
      <c r="B6" s="1068"/>
      <c r="C6" s="1069"/>
      <c r="D6" s="1071" t="s">
        <v>329</v>
      </c>
      <c r="E6" s="1071" t="s">
        <v>330</v>
      </c>
      <c r="F6" s="1051" t="s">
        <v>262</v>
      </c>
      <c r="G6" s="1051" t="s">
        <v>263</v>
      </c>
      <c r="H6" s="1051" t="s">
        <v>264</v>
      </c>
      <c r="I6" s="1051" t="s">
        <v>265</v>
      </c>
      <c r="J6" s="1051" t="s">
        <v>266</v>
      </c>
      <c r="K6" s="1051" t="s">
        <v>267</v>
      </c>
      <c r="L6" s="1052" t="s">
        <v>274</v>
      </c>
      <c r="M6" s="1052" t="s">
        <v>383</v>
      </c>
      <c r="N6" s="1052" t="s">
        <v>271</v>
      </c>
      <c r="O6" s="1052" t="s">
        <v>382</v>
      </c>
      <c r="P6" s="1052" t="s">
        <v>517</v>
      </c>
      <c r="Q6" s="1052" t="s">
        <v>273</v>
      </c>
      <c r="R6" s="1055" t="s">
        <v>384</v>
      </c>
      <c r="S6" s="1059" t="s">
        <v>387</v>
      </c>
      <c r="T6" s="1059" t="s">
        <v>386</v>
      </c>
      <c r="U6" s="1059" t="s">
        <v>385</v>
      </c>
      <c r="V6" s="1059" t="s">
        <v>388</v>
      </c>
      <c r="W6" s="1059" t="s">
        <v>389</v>
      </c>
      <c r="X6" s="1059" t="s">
        <v>25</v>
      </c>
      <c r="Y6" s="1059" t="s">
        <v>390</v>
      </c>
      <c r="Z6" s="1059" t="s">
        <v>391</v>
      </c>
      <c r="AA6" s="1059" t="s">
        <v>392</v>
      </c>
      <c r="AB6" s="1059" t="s">
        <v>492</v>
      </c>
      <c r="AC6" s="1059" t="s">
        <v>493</v>
      </c>
      <c r="AD6" s="1049" t="s">
        <v>591</v>
      </c>
      <c r="AE6" s="1053" t="s">
        <v>393</v>
      </c>
      <c r="AF6" s="1053"/>
      <c r="AG6" s="1053"/>
      <c r="AH6" s="1054" t="s">
        <v>394</v>
      </c>
      <c r="AI6" s="1054" t="s">
        <v>395</v>
      </c>
      <c r="AJ6" s="1055" t="s">
        <v>15</v>
      </c>
      <c r="AK6" s="1055" t="s">
        <v>396</v>
      </c>
      <c r="AL6" s="1055" t="s">
        <v>397</v>
      </c>
      <c r="AM6" s="1052" t="s">
        <v>15</v>
      </c>
    </row>
    <row r="7" spans="1:41" ht="114.75" customHeight="1" x14ac:dyDescent="0.15">
      <c r="A7" s="1068"/>
      <c r="B7" s="1068"/>
      <c r="C7" s="1069"/>
      <c r="D7" s="1072"/>
      <c r="E7" s="1072"/>
      <c r="F7" s="1051"/>
      <c r="G7" s="1051"/>
      <c r="H7" s="1051"/>
      <c r="I7" s="1051"/>
      <c r="J7" s="1051"/>
      <c r="K7" s="1051"/>
      <c r="L7" s="1052"/>
      <c r="M7" s="1052"/>
      <c r="N7" s="1052"/>
      <c r="O7" s="1052"/>
      <c r="P7" s="1052"/>
      <c r="Q7" s="1052"/>
      <c r="R7" s="1055"/>
      <c r="S7" s="1060"/>
      <c r="T7" s="1060"/>
      <c r="U7" s="1060"/>
      <c r="V7" s="1060"/>
      <c r="W7" s="1060"/>
      <c r="X7" s="1060"/>
      <c r="Y7" s="1060"/>
      <c r="Z7" s="1060"/>
      <c r="AA7" s="1060"/>
      <c r="AB7" s="1060"/>
      <c r="AC7" s="1060"/>
      <c r="AD7" s="1050"/>
      <c r="AE7" s="164" t="s">
        <v>400</v>
      </c>
      <c r="AF7" s="164" t="s">
        <v>399</v>
      </c>
      <c r="AG7" s="164" t="s">
        <v>398</v>
      </c>
      <c r="AH7" s="1054"/>
      <c r="AI7" s="1054"/>
      <c r="AJ7" s="1055"/>
      <c r="AK7" s="1055"/>
      <c r="AL7" s="1055"/>
      <c r="AM7" s="1052"/>
    </row>
    <row r="8" spans="1:41" s="14" customFormat="1" ht="24.75" customHeight="1" x14ac:dyDescent="0.15">
      <c r="A8" s="165">
        <v>1</v>
      </c>
      <c r="B8" s="165">
        <v>2</v>
      </c>
      <c r="C8" s="165">
        <v>3</v>
      </c>
      <c r="D8" s="165">
        <v>4</v>
      </c>
      <c r="E8" s="165">
        <v>5</v>
      </c>
      <c r="F8" s="165">
        <v>6</v>
      </c>
      <c r="G8" s="165">
        <v>7</v>
      </c>
      <c r="H8" s="165">
        <v>8</v>
      </c>
      <c r="I8" s="165">
        <v>9</v>
      </c>
      <c r="J8" s="165">
        <v>10</v>
      </c>
      <c r="K8" s="165">
        <v>11</v>
      </c>
      <c r="L8" s="165">
        <v>12</v>
      </c>
      <c r="M8" s="165">
        <v>13</v>
      </c>
      <c r="N8" s="165">
        <v>14</v>
      </c>
      <c r="O8" s="165">
        <v>15</v>
      </c>
      <c r="P8" s="165">
        <v>16</v>
      </c>
      <c r="Q8" s="165">
        <v>17</v>
      </c>
      <c r="R8" s="165">
        <v>18</v>
      </c>
      <c r="S8" s="165">
        <v>19</v>
      </c>
      <c r="T8" s="165">
        <v>20</v>
      </c>
      <c r="U8" s="165">
        <v>21</v>
      </c>
      <c r="V8" s="165">
        <v>22</v>
      </c>
      <c r="W8" s="165">
        <v>23</v>
      </c>
      <c r="X8" s="165">
        <v>24</v>
      </c>
      <c r="Y8" s="165">
        <v>25</v>
      </c>
      <c r="Z8" s="165">
        <v>26</v>
      </c>
      <c r="AA8" s="165">
        <v>27</v>
      </c>
      <c r="AB8" s="165">
        <v>28</v>
      </c>
      <c r="AC8" s="165">
        <v>29</v>
      </c>
      <c r="AD8" s="165">
        <v>30</v>
      </c>
      <c r="AE8" s="165">
        <v>31</v>
      </c>
      <c r="AF8" s="165">
        <v>32</v>
      </c>
      <c r="AG8" s="165">
        <v>33</v>
      </c>
      <c r="AH8" s="165">
        <v>34</v>
      </c>
      <c r="AI8" s="165">
        <v>35</v>
      </c>
      <c r="AJ8" s="165">
        <v>36</v>
      </c>
      <c r="AK8" s="165">
        <v>37</v>
      </c>
      <c r="AL8" s="165">
        <v>38</v>
      </c>
      <c r="AM8" s="165">
        <v>39</v>
      </c>
    </row>
    <row r="9" spans="1:41" ht="32.25" customHeight="1" x14ac:dyDescent="0.15">
      <c r="A9" s="166"/>
      <c r="B9" s="167" t="s">
        <v>144</v>
      </c>
      <c r="C9" s="732">
        <f>SUM(F9:K9)</f>
        <v>0</v>
      </c>
      <c r="D9" s="733"/>
      <c r="E9" s="733"/>
      <c r="F9" s="733"/>
      <c r="G9" s="733"/>
      <c r="H9" s="733"/>
      <c r="I9" s="733"/>
      <c r="J9" s="733"/>
      <c r="K9" s="733"/>
      <c r="L9" s="734"/>
      <c r="M9" s="735"/>
      <c r="N9" s="735"/>
      <c r="O9" s="735"/>
      <c r="P9" s="735"/>
      <c r="Q9" s="735"/>
      <c r="R9" s="735"/>
      <c r="S9" s="735"/>
      <c r="T9" s="735"/>
      <c r="U9" s="735"/>
      <c r="V9" s="735"/>
      <c r="W9" s="735"/>
      <c r="X9" s="735"/>
      <c r="Y9" s="735"/>
      <c r="Z9" s="735"/>
      <c r="AA9" s="735"/>
      <c r="AB9" s="735"/>
      <c r="AC9" s="735"/>
      <c r="AD9" s="735"/>
      <c r="AE9" s="735"/>
      <c r="AF9" s="735"/>
      <c r="AG9" s="735"/>
      <c r="AH9" s="735"/>
      <c r="AI9" s="735"/>
      <c r="AJ9" s="735"/>
      <c r="AK9" s="735"/>
      <c r="AL9" s="735"/>
      <c r="AM9" s="735"/>
      <c r="AN9" s="168" t="str">
        <f>IF(D9+E9=C9,"Đúng","Sai")</f>
        <v>Đúng</v>
      </c>
      <c r="AO9" s="168" t="str">
        <f>IF(AND(L9&lt;=C9,M9&lt;=C9,N9&lt;=C9,O9&lt;=C9,P9&lt;=C9,Q9&lt;=C9,R9&lt;=C9,S9&lt;=C9,T9&lt;=C9,U9&lt;=C9,V9&lt;=C9,W9&lt;=C9,X9&lt;=C9,Y9&lt;=C9,Z9&lt;=C9,AA9&lt;=C9,AB9&lt;=C9,AC9&lt;=C9,AD9&lt;=C9,AE9&lt;=C9,AF9&lt;=C9,AG9&lt;=C9,AH9&lt;=C9,AI9&lt;=C9,AJ9&lt;=C9,AK9&lt;=C9,AL9&lt;=C9,AM9&lt;=C9),"Đúng","Sai")</f>
        <v>Đúng</v>
      </c>
    </row>
    <row r="10" spans="1:41" ht="32.25" customHeight="1" x14ac:dyDescent="0.15">
      <c r="A10" s="169"/>
      <c r="B10" s="170" t="s">
        <v>275</v>
      </c>
      <c r="C10" s="736">
        <f>SUM(F10:K10)</f>
        <v>0</v>
      </c>
      <c r="D10" s="737"/>
      <c r="E10" s="737"/>
      <c r="F10" s="737"/>
      <c r="G10" s="737"/>
      <c r="H10" s="737"/>
      <c r="I10" s="737"/>
      <c r="J10" s="737"/>
      <c r="K10" s="737"/>
      <c r="L10" s="737"/>
      <c r="M10" s="738"/>
      <c r="N10" s="738"/>
      <c r="O10" s="738"/>
      <c r="P10" s="738"/>
      <c r="Q10" s="738"/>
      <c r="R10" s="738"/>
      <c r="S10" s="738"/>
      <c r="T10" s="738"/>
      <c r="U10" s="738"/>
      <c r="V10" s="738"/>
      <c r="W10" s="738"/>
      <c r="X10" s="738"/>
      <c r="Y10" s="738"/>
      <c r="Z10" s="738"/>
      <c r="AA10" s="738"/>
      <c r="AB10" s="738"/>
      <c r="AC10" s="738"/>
      <c r="AD10" s="738"/>
      <c r="AE10" s="738"/>
      <c r="AF10" s="738"/>
      <c r="AG10" s="738"/>
      <c r="AH10" s="738"/>
      <c r="AI10" s="738"/>
      <c r="AJ10" s="738"/>
      <c r="AK10" s="738"/>
      <c r="AL10" s="738"/>
      <c r="AM10" s="738"/>
      <c r="AN10" s="168" t="str">
        <f t="shared" ref="AN10:AN13" si="0">IF(D10+E10=C10,"Đúng","Sai")</f>
        <v>Đúng</v>
      </c>
      <c r="AO10" s="168" t="str">
        <f t="shared" ref="AO10:AO13" si="1">IF(AND(L10&lt;=C10,M10&lt;=C10,N10&lt;=C10,O10&lt;=C10,P10&lt;=C10,Q10&lt;=C10,R10&lt;=C10,S10&lt;=C10,T10&lt;=C10,U10&lt;=C10,V10&lt;=C10,W10&lt;=C10,X10&lt;=C10,Y10&lt;=C10,Z10&lt;=C10,AA10&lt;=C10,AB10&lt;=C10,AC10&lt;=C10,AD10&lt;=C10,AE10&lt;=C10,AF10&lt;=C10,AG10&lt;=C10,AH10&lt;=C10,AI10&lt;=C10,AJ10&lt;=C10,AK10&lt;=C10,AL10&lt;=C10,AM10&lt;=C10),"Đúng","Sai")</f>
        <v>Đúng</v>
      </c>
    </row>
    <row r="11" spans="1:41" ht="32.25" customHeight="1" x14ac:dyDescent="0.15">
      <c r="A11" s="169"/>
      <c r="B11" s="170" t="s">
        <v>276</v>
      </c>
      <c r="C11" s="736">
        <f t="shared" ref="C11:C12" si="2">SUM(F11:K11)</f>
        <v>0</v>
      </c>
      <c r="D11" s="737"/>
      <c r="E11" s="737"/>
      <c r="F11" s="737"/>
      <c r="G11" s="737"/>
      <c r="H11" s="737"/>
      <c r="I11" s="737"/>
      <c r="J11" s="737"/>
      <c r="K11" s="737"/>
      <c r="L11" s="737"/>
      <c r="M11" s="738"/>
      <c r="N11" s="738"/>
      <c r="O11" s="738"/>
      <c r="P11" s="738"/>
      <c r="Q11" s="738"/>
      <c r="R11" s="738"/>
      <c r="S11" s="738"/>
      <c r="T11" s="738"/>
      <c r="U11" s="738"/>
      <c r="V11" s="738"/>
      <c r="W11" s="738"/>
      <c r="X11" s="738"/>
      <c r="Y11" s="738"/>
      <c r="Z11" s="738"/>
      <c r="AA11" s="738"/>
      <c r="AB11" s="738"/>
      <c r="AC11" s="738"/>
      <c r="AD11" s="738"/>
      <c r="AE11" s="738"/>
      <c r="AF11" s="738"/>
      <c r="AG11" s="738"/>
      <c r="AH11" s="738"/>
      <c r="AI11" s="738"/>
      <c r="AJ11" s="738"/>
      <c r="AK11" s="738"/>
      <c r="AL11" s="738"/>
      <c r="AM11" s="738"/>
      <c r="AN11" s="168" t="str">
        <f t="shared" si="0"/>
        <v>Đúng</v>
      </c>
      <c r="AO11" s="168" t="str">
        <f t="shared" si="1"/>
        <v>Đúng</v>
      </c>
    </row>
    <row r="12" spans="1:41" ht="32.25" customHeight="1" x14ac:dyDescent="0.15">
      <c r="A12" s="171"/>
      <c r="B12" s="172" t="s">
        <v>26</v>
      </c>
      <c r="C12" s="736">
        <f t="shared" si="2"/>
        <v>0</v>
      </c>
      <c r="D12" s="739"/>
      <c r="E12" s="739"/>
      <c r="F12" s="739"/>
      <c r="G12" s="739"/>
      <c r="H12" s="739"/>
      <c r="I12" s="739"/>
      <c r="J12" s="739"/>
      <c r="K12" s="739"/>
      <c r="L12" s="739"/>
      <c r="M12" s="740"/>
      <c r="N12" s="740"/>
      <c r="O12" s="740"/>
      <c r="P12" s="740"/>
      <c r="Q12" s="740"/>
      <c r="R12" s="740"/>
      <c r="S12" s="740"/>
      <c r="T12" s="740"/>
      <c r="U12" s="740"/>
      <c r="V12" s="740"/>
      <c r="W12" s="740"/>
      <c r="X12" s="740"/>
      <c r="Y12" s="740"/>
      <c r="Z12" s="740"/>
      <c r="AA12" s="740"/>
      <c r="AB12" s="740"/>
      <c r="AC12" s="740"/>
      <c r="AD12" s="740"/>
      <c r="AE12" s="740"/>
      <c r="AF12" s="740"/>
      <c r="AG12" s="740"/>
      <c r="AH12" s="740"/>
      <c r="AI12" s="740"/>
      <c r="AJ12" s="740"/>
      <c r="AK12" s="740"/>
      <c r="AL12" s="740"/>
      <c r="AM12" s="740"/>
      <c r="AN12" s="168" t="str">
        <f t="shared" si="0"/>
        <v>Đúng</v>
      </c>
      <c r="AO12" s="168" t="str">
        <f t="shared" si="1"/>
        <v>Đúng</v>
      </c>
    </row>
    <row r="13" spans="1:41" ht="33.75" customHeight="1" x14ac:dyDescent="0.15">
      <c r="A13" s="493" t="s">
        <v>22</v>
      </c>
      <c r="B13" s="541" t="s">
        <v>658</v>
      </c>
      <c r="C13" s="741">
        <f>SUM(C9:C12)</f>
        <v>0</v>
      </c>
      <c r="D13" s="741">
        <f t="shared" ref="D13:AL13" si="3">SUM(D9:D12)</f>
        <v>0</v>
      </c>
      <c r="E13" s="741">
        <f t="shared" si="3"/>
        <v>0</v>
      </c>
      <c r="F13" s="741">
        <f t="shared" si="3"/>
        <v>0</v>
      </c>
      <c r="G13" s="741">
        <f t="shared" si="3"/>
        <v>0</v>
      </c>
      <c r="H13" s="741">
        <f t="shared" si="3"/>
        <v>0</v>
      </c>
      <c r="I13" s="741">
        <f t="shared" si="3"/>
        <v>0</v>
      </c>
      <c r="J13" s="741">
        <f t="shared" si="3"/>
        <v>0</v>
      </c>
      <c r="K13" s="741">
        <f t="shared" si="3"/>
        <v>0</v>
      </c>
      <c r="L13" s="741">
        <f t="shared" si="3"/>
        <v>0</v>
      </c>
      <c r="M13" s="741">
        <f>SUM(M9:M12)</f>
        <v>0</v>
      </c>
      <c r="N13" s="741">
        <f t="shared" si="3"/>
        <v>0</v>
      </c>
      <c r="O13" s="741">
        <f t="shared" si="3"/>
        <v>0</v>
      </c>
      <c r="P13" s="741">
        <f t="shared" si="3"/>
        <v>0</v>
      </c>
      <c r="Q13" s="741">
        <f t="shared" si="3"/>
        <v>0</v>
      </c>
      <c r="R13" s="741">
        <f t="shared" si="3"/>
        <v>0</v>
      </c>
      <c r="S13" s="741">
        <f t="shared" si="3"/>
        <v>0</v>
      </c>
      <c r="T13" s="741">
        <f t="shared" si="3"/>
        <v>0</v>
      </c>
      <c r="U13" s="741">
        <f t="shared" si="3"/>
        <v>0</v>
      </c>
      <c r="V13" s="741">
        <f t="shared" si="3"/>
        <v>0</v>
      </c>
      <c r="W13" s="741">
        <f t="shared" si="3"/>
        <v>0</v>
      </c>
      <c r="X13" s="741">
        <f t="shared" si="3"/>
        <v>0</v>
      </c>
      <c r="Y13" s="741">
        <f t="shared" si="3"/>
        <v>0</v>
      </c>
      <c r="Z13" s="741">
        <f t="shared" si="3"/>
        <v>0</v>
      </c>
      <c r="AA13" s="741">
        <f t="shared" si="3"/>
        <v>0</v>
      </c>
      <c r="AB13" s="741">
        <f t="shared" si="3"/>
        <v>0</v>
      </c>
      <c r="AC13" s="741">
        <f t="shared" si="3"/>
        <v>0</v>
      </c>
      <c r="AD13" s="741">
        <f t="shared" si="3"/>
        <v>0</v>
      </c>
      <c r="AE13" s="741">
        <f t="shared" si="3"/>
        <v>0</v>
      </c>
      <c r="AF13" s="741">
        <f t="shared" si="3"/>
        <v>0</v>
      </c>
      <c r="AG13" s="741">
        <f t="shared" si="3"/>
        <v>0</v>
      </c>
      <c r="AH13" s="741">
        <f t="shared" si="3"/>
        <v>0</v>
      </c>
      <c r="AI13" s="741">
        <f t="shared" si="3"/>
        <v>0</v>
      </c>
      <c r="AJ13" s="741">
        <f t="shared" si="3"/>
        <v>0</v>
      </c>
      <c r="AK13" s="741">
        <f t="shared" si="3"/>
        <v>0</v>
      </c>
      <c r="AL13" s="741">
        <f t="shared" si="3"/>
        <v>0</v>
      </c>
      <c r="AM13" s="741">
        <f>SUM(AM9:AM12)</f>
        <v>0</v>
      </c>
      <c r="AN13" s="168" t="str">
        <f t="shared" si="0"/>
        <v>Đúng</v>
      </c>
      <c r="AO13" s="168" t="str">
        <f t="shared" si="1"/>
        <v>Đúng</v>
      </c>
    </row>
    <row r="14" spans="1:41" ht="16" x14ac:dyDescent="0.2">
      <c r="A14" s="94"/>
      <c r="B14" s="94"/>
      <c r="C14" s="94"/>
      <c r="D14" s="94"/>
      <c r="E14" s="94"/>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c r="AE14" s="94"/>
      <c r="AF14" s="94"/>
      <c r="AG14" s="94"/>
      <c r="AH14" s="94"/>
      <c r="AI14" s="94"/>
      <c r="AJ14" s="94"/>
      <c r="AK14" s="94"/>
      <c r="AL14" s="94"/>
      <c r="AM14" s="94"/>
    </row>
  </sheetData>
  <sheetProtection algorithmName="SHA-512" hashValue="mxnCIqqJ3M4zeP0benoFjNdJKUsTCcJxodipKVy/VBY1x2fmkA7XBQVlqn/1xhJT62amIZpFZ/UWhiMYcsAsnQ==" saltValue="9sDlV+mMKRP2nvESQPSRXA==" spinCount="100000" sheet="1" formatCells="0" formatColumns="0" formatRows="0"/>
  <mergeCells count="50">
    <mergeCell ref="G6:G7"/>
    <mergeCell ref="J6:J7"/>
    <mergeCell ref="K6:K7"/>
    <mergeCell ref="V5:Y5"/>
    <mergeCell ref="S6:S7"/>
    <mergeCell ref="X6:X7"/>
    <mergeCell ref="M6:M7"/>
    <mergeCell ref="N6:N7"/>
    <mergeCell ref="O6:O7"/>
    <mergeCell ref="P6:P7"/>
    <mergeCell ref="Q6:Q7"/>
    <mergeCell ref="T6:T7"/>
    <mergeCell ref="U6:U7"/>
    <mergeCell ref="V6:V7"/>
    <mergeCell ref="A2:AG2"/>
    <mergeCell ref="AH2:AM2"/>
    <mergeCell ref="AH3:AM3"/>
    <mergeCell ref="A4:A7"/>
    <mergeCell ref="B4:B7"/>
    <mergeCell ref="C4:C7"/>
    <mergeCell ref="D4:E5"/>
    <mergeCell ref="F4:K5"/>
    <mergeCell ref="L4:AM4"/>
    <mergeCell ref="AK5:AM5"/>
    <mergeCell ref="D6:D7"/>
    <mergeCell ref="E6:E7"/>
    <mergeCell ref="F6:F7"/>
    <mergeCell ref="AD5:AJ5"/>
    <mergeCell ref="R6:R7"/>
    <mergeCell ref="L6:L7"/>
    <mergeCell ref="Z5:AC5"/>
    <mergeCell ref="W6:W7"/>
    <mergeCell ref="L5:O5"/>
    <mergeCell ref="P5:R5"/>
    <mergeCell ref="S5:U5"/>
    <mergeCell ref="Y6:Y7"/>
    <mergeCell ref="Z6:Z7"/>
    <mergeCell ref="AA6:AA7"/>
    <mergeCell ref="AB6:AB7"/>
    <mergeCell ref="AC6:AC7"/>
    <mergeCell ref="AD6:AD7"/>
    <mergeCell ref="H6:H7"/>
    <mergeCell ref="I6:I7"/>
    <mergeCell ref="AM6:AM7"/>
    <mergeCell ref="AE6:AG6"/>
    <mergeCell ref="AH6:AH7"/>
    <mergeCell ref="AI6:AI7"/>
    <mergeCell ref="AJ6:AJ7"/>
    <mergeCell ref="AK6:AK7"/>
    <mergeCell ref="AL6:AL7"/>
  </mergeCells>
  <conditionalFormatting sqref="AN1:AN1048576 AO9:AO13">
    <cfRule type="cellIs" dxfId="0" priority="1" operator="equal">
      <formula>"Đúng"</formula>
    </cfRule>
  </conditionalFormatting>
  <printOptions horizontalCentered="1"/>
  <pageMargins left="0.19685039370078741" right="0.19685039370078741" top="0.39370078740157483" bottom="0.39370078740157483" header="0.19685039370078741" footer="0.19685039370078741"/>
  <pageSetup paperSize="9" scale="81"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27</vt:i4>
      </vt:variant>
    </vt:vector>
  </HeadingPairs>
  <TitlesOfParts>
    <vt:vector size="27" baseType="lpstr">
      <vt:lpstr>Danh sach</vt:lpstr>
      <vt:lpstr>B01</vt:lpstr>
      <vt:lpstr>B02</vt:lpstr>
      <vt:lpstr>B03</vt:lpstr>
      <vt:lpstr>B04</vt:lpstr>
      <vt:lpstr>B05</vt:lpstr>
      <vt:lpstr>B06</vt:lpstr>
      <vt:lpstr>B07</vt:lpstr>
      <vt:lpstr>B08</vt:lpstr>
      <vt:lpstr>B09</vt:lpstr>
      <vt:lpstr>B10</vt:lpstr>
      <vt:lpstr>B11</vt:lpstr>
      <vt:lpstr>B12</vt:lpstr>
      <vt:lpstr>B13</vt:lpstr>
      <vt:lpstr>B14</vt:lpstr>
      <vt:lpstr>B15</vt:lpstr>
      <vt:lpstr>B16</vt:lpstr>
      <vt:lpstr>B17</vt:lpstr>
      <vt:lpstr>B18</vt:lpstr>
      <vt:lpstr>B19</vt:lpstr>
      <vt:lpstr>B20</vt:lpstr>
      <vt:lpstr>B21</vt:lpstr>
      <vt:lpstr>B22</vt:lpstr>
      <vt:lpstr>B23</vt:lpstr>
      <vt:lpstr>B24</vt:lpstr>
      <vt:lpstr>B25</vt:lpstr>
      <vt:lpstr>B26</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Microsoft Office User</cp:lastModifiedBy>
  <cp:lastPrinted>2023-04-23T23:17:41Z</cp:lastPrinted>
  <dcterms:created xsi:type="dcterms:W3CDTF">2022-09-05T06:48:25Z</dcterms:created>
  <dcterms:modified xsi:type="dcterms:W3CDTF">2023-05-09T06:54:59Z</dcterms:modified>
</cp:coreProperties>
</file>